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кономисты\соглашения 2017\расчеты\"/>
    </mc:Choice>
  </mc:AlternateContent>
  <bookViews>
    <workbookView xWindow="0" yWindow="0" windowWidth="19200" windowHeight="11595" activeTab="6"/>
  </bookViews>
  <sheets>
    <sheet name="СВОД" sheetId="1" r:id="rId1"/>
    <sheet name="СТ.210" sheetId="2" r:id="rId2"/>
    <sheet name="соц вып" sheetId="3" r:id="rId3"/>
    <sheet name="налоги" sheetId="4" r:id="rId4"/>
    <sheet name="В.р. 810" sheetId="5" r:id="rId5"/>
    <sheet name="прочие кроме закупок" sheetId="6" r:id="rId6"/>
    <sheet name="закупки" sheetId="7" r:id="rId7"/>
  </sheets>
  <definedNames>
    <definedName name="bssPhr100" localSheetId="0">СВОД!$A$63</definedName>
    <definedName name="bssPhr101" localSheetId="0">СВОД!$A$64</definedName>
    <definedName name="bssPhr109" localSheetId="0">СВОД!$A$76</definedName>
    <definedName name="bssPhr110" localSheetId="0">СВОД!$A$78</definedName>
    <definedName name="bssPhr111" localSheetId="0">СВОД!$A$79</definedName>
    <definedName name="bssPhr112" localSheetId="0">СВОД!$B$80</definedName>
    <definedName name="bssPhr113" localSheetId="0">СВОД!$A$81</definedName>
    <definedName name="bssPhr114" localSheetId="0">СВОД!$A$82</definedName>
    <definedName name="bssPhr115" localSheetId="0">СВОД!$A$83</definedName>
    <definedName name="bssPhr116" localSheetId="0">СВОД!$A$84</definedName>
    <definedName name="bssPhr117" localSheetId="0">СВОД!$B$85</definedName>
    <definedName name="bssPhr118" localSheetId="0">СВОД!$A$86</definedName>
    <definedName name="bssPhr119" localSheetId="0">СВОД!$A$87</definedName>
    <definedName name="bssPhr120" localSheetId="0">СВОД!$A$88</definedName>
    <definedName name="bssPhr121" localSheetId="0">СВОД!$A$89</definedName>
    <definedName name="bssPhr122" localSheetId="0">СВОД!$A$90</definedName>
    <definedName name="bssPhr123" localSheetId="0">СВОД!$A$91</definedName>
    <definedName name="bssPhr129" localSheetId="0">СВОД!$A$101</definedName>
    <definedName name="bssPhr130" localSheetId="0">СВОД!$A$103</definedName>
    <definedName name="bssPhr140" localSheetId="0">СВОД!$A$116</definedName>
    <definedName name="bssPhr141" localSheetId="0">СВОД!$A$117</definedName>
    <definedName name="bssPhr142" localSheetId="0">СВОД!$A$118</definedName>
    <definedName name="bssPhr143" localSheetId="0">СВОД!$B$119</definedName>
    <definedName name="bssPhr144" localSheetId="0">СВОД!$B$120</definedName>
    <definedName name="bssPhr145" localSheetId="0">СВОД!$B$121</definedName>
    <definedName name="bssPhr146" localSheetId="0">СВОД!$B$122</definedName>
    <definedName name="bssPhr147" localSheetId="0">СВОД!$B$123</definedName>
    <definedName name="bssPhr148" localSheetId="0">СВОД!$B$124</definedName>
    <definedName name="bssPhr149" localSheetId="0">СВОД!$B$125</definedName>
    <definedName name="bssPhr154" localSheetId="0">СВОД!$A$131</definedName>
    <definedName name="bssPhr155" localSheetId="0">СВОД!$A$132</definedName>
    <definedName name="bssPhr156" localSheetId="0">СВОД!$A$133</definedName>
    <definedName name="bssPhr157" localSheetId="0">СВОД!$C$134</definedName>
    <definedName name="bssPhr163" localSheetId="0">СВОД!$A$144</definedName>
    <definedName name="bssPhr164" localSheetId="0">СВОД!$A$146</definedName>
    <definedName name="bssPhr165" localSheetId="0">СВОД!$A$147</definedName>
    <definedName name="bssPhr166" localSheetId="0">СВОД!$B$148</definedName>
    <definedName name="bssPhr167" localSheetId="0">СВОД!$A$149</definedName>
    <definedName name="bssPhr168" localSheetId="0">СВОД!$B$150</definedName>
    <definedName name="bssPhr174" localSheetId="0">СВОД!$A$160</definedName>
    <definedName name="bssPhr175" localSheetId="0">СВОД!$A$162</definedName>
    <definedName name="bssPhr183" localSheetId="0">СВОД!$A$174</definedName>
    <definedName name="bssPhr184" localSheetId="0">СВОД!$A$176</definedName>
    <definedName name="bssPhr185" localSheetId="0">СВОД!$A$177</definedName>
    <definedName name="bssPhr194" localSheetId="0">СВОД!$A$189</definedName>
    <definedName name="bssPhr195" localSheetId="0">СВОД!$C$189</definedName>
    <definedName name="bssPhr196" localSheetId="0">СВОД!$A$192</definedName>
    <definedName name="bssPhr197" localSheetId="0">СВОД!$B$193</definedName>
    <definedName name="bssPhr198" localSheetId="0">СВОД!$B$194</definedName>
    <definedName name="bssPhr199" localSheetId="0">СВОД!$B$195</definedName>
    <definedName name="bssPhr200" localSheetId="0">СВОД!$B$196</definedName>
    <definedName name="bssPhr201" localSheetId="0">СВОД!$B$197</definedName>
    <definedName name="bssPhr202" localSheetId="0">СВОД!$B$198</definedName>
    <definedName name="bssPhr203" localSheetId="0">СВОД!$B$199</definedName>
    <definedName name="bssPhr204" localSheetId="0">СВОД!$B$200</definedName>
    <definedName name="bssPhr212" localSheetId="0">СВОД!$A$211</definedName>
    <definedName name="bssPhr213" localSheetId="0">СВОД!$A$213</definedName>
    <definedName name="bssPhr214" localSheetId="0">СВОД!$B$214</definedName>
    <definedName name="bssPhr215" localSheetId="0">СВОД!$B$215</definedName>
    <definedName name="bssPhr223" localSheetId="0">СВОД!$A$226</definedName>
    <definedName name="bssPhr224" localSheetId="0">СВОД!$A$228</definedName>
    <definedName name="bssPhr226" localSheetId="0">СВОД!$B$230</definedName>
    <definedName name="bssPhr230" localSheetId="0">СВОД!$B$234</definedName>
    <definedName name="bssPhr234" localSheetId="0">СВОД!$B$238</definedName>
    <definedName name="bssPhr238" localSheetId="0">СВОД!$B$242</definedName>
    <definedName name="bssPhr242" localSheetId="0">СВОД!$B$246</definedName>
    <definedName name="bssPhr251" localSheetId="0">СВОД!$A$258</definedName>
    <definedName name="bssPhr252" localSheetId="0">СВОД!$A$260</definedName>
    <definedName name="bssPhr253" localSheetId="0">СВОД!$B$261</definedName>
    <definedName name="bssPhr254" localSheetId="0">СВОД!$B$262</definedName>
    <definedName name="bssPhr257" localSheetId="0">СВОД!$B$265</definedName>
    <definedName name="bssPhr258" localSheetId="0">СВОД!$B$266</definedName>
    <definedName name="bssPhr268" localSheetId="0">СВОД!$A$279</definedName>
    <definedName name="bssPhr269" localSheetId="0">СВОД!$A$280</definedName>
    <definedName name="bssPhr270" localSheetId="0">СВОД!$A$281</definedName>
    <definedName name="bssPhr271" localSheetId="0">СВОД!$B$282</definedName>
    <definedName name="bssPhr272" localSheetId="0">СВОД!$B$283</definedName>
    <definedName name="bssPhr273" localSheetId="0">СВОД!$B$284</definedName>
    <definedName name="bssPhr274" localSheetId="0">СВОД!$B$285</definedName>
    <definedName name="bssPhr275" localSheetId="0">СВОД!$B$286</definedName>
    <definedName name="bssPhr277" localSheetId="0">СВОД!$A$288</definedName>
    <definedName name="bssPhr278" localSheetId="0">СВОД!$B$289</definedName>
    <definedName name="bssPhr279" localSheetId="0">СВОД!$B$290</definedName>
    <definedName name="bssPhr280" localSheetId="0">СВОД!$B$291</definedName>
    <definedName name="bssPhr282" localSheetId="0">СВОД!$A$293</definedName>
    <definedName name="bssPhr283" localSheetId="0">СВОД!$B$294</definedName>
    <definedName name="bssPhr284" localSheetId="0">СВОД!$B$295</definedName>
    <definedName name="bssPhr285" localSheetId="0">СВОД!$B$296</definedName>
    <definedName name="bssPhr287" localSheetId="0">СВОД!$A$298</definedName>
    <definedName name="bssPhr288" localSheetId="0">СВОД!$B$299</definedName>
    <definedName name="bssPhr296" localSheetId="0">СВОД!$A$310</definedName>
    <definedName name="bssPhr297" localSheetId="0">СВОД!$A$312</definedName>
    <definedName name="bssPhr298" localSheetId="0">СВОД!$B$313</definedName>
    <definedName name="bssPhr299" localSheetId="0">СВОД!$B$314</definedName>
    <definedName name="bssPhr301" localSheetId="0">СВОД!$B$316</definedName>
    <definedName name="bssPhr302" localSheetId="0">СВОД!$B$317</definedName>
    <definedName name="bssPhr304" localSheetId="0">СВОД!$B$319</definedName>
    <definedName name="bssPhr305" localSheetId="0">СВОД!$B$320</definedName>
    <definedName name="bssPhr306" localSheetId="0">СВОД!$B$321</definedName>
    <definedName name="bssPhr315" localSheetId="0">СВОД!$A$333</definedName>
    <definedName name="bssPhr316" localSheetId="0">СВОД!$B$335</definedName>
    <definedName name="bssPhr317" localSheetId="0">СВОД!$B$336</definedName>
    <definedName name="bssPhr318" localSheetId="0">СВОД!$B$337</definedName>
    <definedName name="bssPhr327" localSheetId="0">СВОД!$A$349</definedName>
    <definedName name="bssPhr328" localSheetId="0">СВОД!$A$350</definedName>
    <definedName name="bssPhr329" localSheetId="0">СВОД!$B$351</definedName>
    <definedName name="bssPhr330" localSheetId="0">СВОД!$B$352</definedName>
    <definedName name="bssPhr62" localSheetId="0">СВОД!$A$15</definedName>
    <definedName name="bssPhr63" localSheetId="0">СВОД!$C$15</definedName>
    <definedName name="bssPhr64" localSheetId="0">СВОД!$B$18</definedName>
    <definedName name="bssPhr65" localSheetId="0">СВОД!$B$19</definedName>
    <definedName name="bssPhr66" localSheetId="0">СВОД!#REF!</definedName>
    <definedName name="bssPhr67" localSheetId="0">СВОД!$A$22</definedName>
    <definedName name="bssPhr76" localSheetId="0">СВОД!$A$34</definedName>
    <definedName name="bssPhr77" localSheetId="0">СВОД!$A$35</definedName>
    <definedName name="bssPhr78" localSheetId="0">СВОД!$A$37</definedName>
    <definedName name="bssPhr79" localSheetId="0">СВОД!$A$38</definedName>
    <definedName name="bssPhr80" localSheetId="0">СВОД!$B$39</definedName>
    <definedName name="bssPhr81" localSheetId="0">СВОД!$A$40</definedName>
    <definedName name="bssPhr82" localSheetId="0">СВОД!$A$41</definedName>
    <definedName name="bssPhr83" localSheetId="0">СВОД!$A$42</definedName>
    <definedName name="bssPhr86" localSheetId="0">СВОД!$A$45</definedName>
    <definedName name="bssPhr87" localSheetId="0">СВОД!$B$46</definedName>
    <definedName name="bssPhr88" localSheetId="0">СВОД!$A$47</definedName>
    <definedName name="bssPhr89" localSheetId="0">СВОД!$A$48</definedName>
    <definedName name="bssPhr90" localSheetId="0">СВОД!$A$49</definedName>
    <definedName name="bssPhr98" localSheetId="0">СВОД!$A$60</definedName>
    <definedName name="bssPhr99" localSheetId="0">СВОД!$D$60</definedName>
    <definedName name="ZAP0VLE2QK" localSheetId="0">СВОД!$B$22</definedName>
    <definedName name="ZAP10BI2SS" localSheetId="0">СВОД!$C$22</definedName>
    <definedName name="ZAP124Q2U9" localSheetId="0">СВОД!$B$63</definedName>
    <definedName name="ZAP129U30E" localSheetId="0">СВОД!$B$37</definedName>
    <definedName name="ZAP12HK2U9" localSheetId="0">СВОД!$C$26</definedName>
    <definedName name="ZAP12JK306" localSheetId="0">СВОД!$D$22</definedName>
    <definedName name="ZAP13JS2VH" localSheetId="0">СВОД!$B$192</definedName>
    <definedName name="ZAP13OM31I" localSheetId="0">СВОД!$B$176</definedName>
    <definedName name="ZAP143A2VO" localSheetId="0">СВОД!$E$26</definedName>
    <definedName name="ZAP14KC30V" localSheetId="0">СВОД!$B$117</definedName>
    <definedName name="ZAP14NC30J" localSheetId="0">СВОД!$C$63</definedName>
    <definedName name="ZAP14VU2TQ" localSheetId="0">СВОД!$B$103</definedName>
    <definedName name="ZAP15022TS" localSheetId="0">СВОД!$B$162</definedName>
    <definedName name="ZAP156M30U" localSheetId="0">СВОД!$B$213</definedName>
    <definedName name="ZAP157830C" localSheetId="0">СВОД!$E$22</definedName>
    <definedName name="ZAP158C33P" localSheetId="0">СВОД!$B$280</definedName>
    <definedName name="ZAP15CA318" localSheetId="0">СВОД!$D$37</definedName>
    <definedName name="ZAP15KU32H" localSheetId="0">СВОД!$B$132</definedName>
    <definedName name="ZAP15PQ31J" localSheetId="0">СВОД!$B$350</definedName>
    <definedName name="ZAP1636361" localSheetId="0">СВОД!$B$228</definedName>
    <definedName name="ZAP16PU32M" localSheetId="0">СВОД!$F$26</definedName>
    <definedName name="ZAP172K371" localSheetId="0">СВОД!$B$146</definedName>
    <definedName name="ZAP174E32R" localSheetId="0">СВОД!$C$192</definedName>
    <definedName name="ZAP17M233S" localSheetId="0">СВОД!$C$176</definedName>
    <definedName name="ZAP17NK31G" localSheetId="0">СВОД!$D$63</definedName>
    <definedName name="ZAP17PU30H" localSheetId="0">СВОД!$F$22</definedName>
    <definedName name="ZAP17QK31V" localSheetId="0">СВОД!$C$103</definedName>
    <definedName name="ZAP17RK321" localSheetId="0">СВОД!$C$162</definedName>
    <definedName name="ZAP18BA33G" localSheetId="0">СВОД!$E$117</definedName>
    <definedName name="ZAP18Q632L" localSheetId="0">СВОД!$C$213</definedName>
    <definedName name="ZAP198831R" localSheetId="0">СВОД!$D$350</definedName>
    <definedName name="ZAP19BI344" localSheetId="0">СВОД!$E$37</definedName>
    <definedName name="ZAP1AB830L" localSheetId="0">СВОД!$G$22</definedName>
    <definedName name="ZAP1AFS35L" localSheetId="0">СВОД!$G$26</definedName>
    <definedName name="ZAP1AFU37A" localSheetId="0">СВОД!$D$280</definedName>
    <definedName name="ZAP1ANE34L" localSheetId="0">СВОД!$B$260</definedName>
    <definedName name="ZAP1B1833D" localSheetId="0">СВОД!$D$136</definedName>
    <definedName name="ZAP1B1E390" localSheetId="0">СВОД!$D$132</definedName>
    <definedName name="ZAP1BJU369" localSheetId="0">СВОД!$D$228</definedName>
    <definedName name="ZAP1BKM34V" localSheetId="0">СВОД!$D$192</definedName>
    <definedName name="ZAP1BMI33N" localSheetId="0">СВОД!$C$203</definedName>
    <definedName name="ZAP1BPM341" localSheetId="0">СВОД!$D$103</definedName>
    <definedName name="ZAP1BRI343" localSheetId="0">СВОД!$D$162</definedName>
    <definedName name="ZAP1BTG35T" localSheetId="0">СВОД!$E$63</definedName>
    <definedName name="ZAP1CFU2UI" localSheetId="0">СВОД!$A$26</definedName>
    <definedName name="ZAP1CMK322" localSheetId="0">СВОД!$E$350</definedName>
    <definedName name="ZAP1COU36D" localSheetId="0">СВОД!$D$176</definedName>
    <definedName name="ZAP1CQO30O" localSheetId="0">СВОД!$H$22</definedName>
    <definedName name="ZAP1D0833J" localSheetId="0">СВОД!$D$351</definedName>
    <definedName name="ZAP1D1C379" localSheetId="0">СВОД!$D$146</definedName>
    <definedName name="ZAP1DKI369" localSheetId="0">СВОД!$D$213</definedName>
    <definedName name="ZAP1DMM3AM" localSheetId="0">СВОД!$B$78</definedName>
    <definedName name="ZAP1E1Q39U" localSheetId="0">СВОД!$F$117</definedName>
    <definedName name="ZAP1F783AH" localSheetId="0">СВОД!$F$37</definedName>
    <definedName name="ZAP1F8030Q" localSheetId="0">СВОД!$I$22</definedName>
    <definedName name="ZAP1FEM32N" localSheetId="0">СВОД!$B$82</definedName>
    <definedName name="ZAP1FGO34T" localSheetId="0">СВОД!$D$260</definedName>
    <definedName name="ZAP1FIE389" localSheetId="0">СВОД!$F$128</definedName>
    <definedName name="ZAP1FJS37O" localSheetId="0">СВОД!$H$26</definedName>
    <definedName name="ZAP1FKM38A" localSheetId="0">СВОД!$E$136</definedName>
    <definedName name="ZAP1FLQ36C" localSheetId="0">СВОД!$D$152</definedName>
    <definedName name="ZAP1FUE376" localSheetId="0">СВОД!$D$52</definedName>
    <definedName name="ZAP1G1U33F" localSheetId="0">СВОД!$B$81</definedName>
    <definedName name="ZAP1G20377" localSheetId="0">СВОД!$C$67</definedName>
    <definedName name="ZAP1G4G328" localSheetId="0">СВОД!$F$350</definedName>
    <definedName name="ZAP1G543AR" localSheetId="0">СВОД!$D$67</definedName>
    <definedName name="ZAP1G7U332" localSheetId="0">СВОД!$D$38</definedName>
    <definedName name="ZAP1G8E333" localSheetId="0">СВОД!$D$45</definedName>
    <definedName name="ZAP1G8I37T" localSheetId="0">СВОД!$C$181</definedName>
    <definedName name="ZAP1G8I385" localSheetId="0">СВОД!$B$312</definedName>
    <definedName name="ZAP1GBO393" localSheetId="0">СВОД!$C$108</definedName>
    <definedName name="ZAP1GNA36A" localSheetId="0">СВОД!$E$103</definedName>
    <definedName name="ZAP1H1U35S" localSheetId="0">СВОД!$D$336</definedName>
    <definedName name="ZAP1H4E384" localSheetId="0">СВОД!$E$162</definedName>
    <definedName name="ZAP1H4M334" localSheetId="0">СВОД!$E$310</definedName>
    <definedName name="ZAP1H54358" localSheetId="0">СВОД!$D$250</definedName>
    <definedName name="ZAP1H86384" localSheetId="0">СВОД!$E$228</definedName>
    <definedName name="ZAP1H8C35P" localSheetId="0">СВОД!$B$52</definedName>
    <definedName name="ZAP1H8M359" localSheetId="0">СВОД!$D$271</definedName>
    <definedName name="ZAP1HHS398" localSheetId="0">СВОД!$E$192</definedName>
    <definedName name="ZAP1HII30R" localSheetId="0">СВОД!$J$22</definedName>
    <definedName name="ZAP1HNE3BP" localSheetId="0">СВОД!$D$356</definedName>
    <definedName name="ZAP1HO6397" localSheetId="0">СВОД!$E$132</definedName>
    <definedName name="ZAP1HRQ3DO" localSheetId="0">СВОД!$E$280</definedName>
    <definedName name="ZAP1HSS395" localSheetId="0">СВОД!$F$63</definedName>
    <definedName name="ZAP1HT636J" localSheetId="0">СВОД!$D$335</definedName>
    <definedName name="ZAP1HUI38R" localSheetId="0">СВОД!$A$13</definedName>
    <definedName name="ZAP1I5I368" localSheetId="0">СВОД!$B$136</definedName>
    <definedName name="ZAP1IMG36I" localSheetId="0">СВОД!$B$203</definedName>
    <definedName name="ZAP1IS439F" localSheetId="0">СВОД!$E$176</definedName>
    <definedName name="ZAP1J1M37F" localSheetId="0">СВОД!$A$58</definedName>
    <definedName name="ZAP1J3A3A6" localSheetId="0">СВОД!$C$166</definedName>
    <definedName name="ZAP1J76395" localSheetId="0">СВОД!$E$146</definedName>
    <definedName name="ZAP1JGS38K" localSheetId="0">СВОД!$A$32</definedName>
    <definedName name="ZAP1JK438V" localSheetId="0">СВОД!$E$213</definedName>
    <definedName name="ZAP1JOI394" localSheetId="0">СВОД!$A$2</definedName>
    <definedName name="ZAP1KHI37G" localSheetId="0">СВОД!$E$38</definedName>
    <definedName name="ZAP1KI430R" localSheetId="0">СВОД!$E$76</definedName>
    <definedName name="ZAP1KIG37H" localSheetId="0">СВОД!$E$45</definedName>
    <definedName name="ZAP1KMM38F" localSheetId="0">СВОД!$E$152</definedName>
    <definedName name="ZAP1L243A4" localSheetId="0">СВОД!$G$117</definedName>
    <definedName name="ZAP1L2C38K" localSheetId="0">СВОД!$G$350</definedName>
    <definedName name="ZAP1L2E399" localSheetId="0">СВОД!$E$52</definedName>
    <definedName name="ZAP1L4E393" localSheetId="0">СВОД!#REF!</definedName>
    <definedName name="ZAP1LAE3A7" localSheetId="0">СВОД!$I$26</definedName>
    <definedName name="ZAP1LDS36F" localSheetId="0">СВОД!$B$128</definedName>
    <definedName name="ZAP1LN439E" localSheetId="0">СВОД!$D$203</definedName>
    <definedName name="ZAP1LNC3BA" localSheetId="0">СВОД!$E$260</definedName>
    <definedName name="ZAP1LQM39F" localSheetId="0">СВОД!$E$250</definedName>
    <definedName name="ZAP1LRC3A4" localSheetId="0">СВОД!$B$356</definedName>
    <definedName name="ZAP1LS03BH" localSheetId="0">СВОД!$A$114</definedName>
    <definedName name="ZAP1LTA39K" localSheetId="0">СВОД!$D$181</definedName>
    <definedName name="ZAP1LTA3B6" localSheetId="0">СВОД!$A$129</definedName>
    <definedName name="ZAP1LU839G" localSheetId="0">СВОД!$E$271</definedName>
    <definedName name="ZAP1LVI36N" localSheetId="0">СВОД!$B$108</definedName>
    <definedName name="ZAP1M1C36O" localSheetId="0">СВОД!$B$152</definedName>
    <definedName name="ZAP1M1O3EA" localSheetId="0">СВОД!$D$78</definedName>
    <definedName name="ZAP1M1Q39H" localSheetId="0">СВОД!$D$302</definedName>
    <definedName name="ZAP1M343C5" localSheetId="0">СВОД!$A$137</definedName>
    <definedName name="ZAP1M4I3C6" localSheetId="0">СВОД!$A$187</definedName>
    <definedName name="ZAP1M4M38A" localSheetId="0">СВОД!$E$336</definedName>
    <definedName name="ZAP1M5036Q" localSheetId="0">СВОД!$B$181</definedName>
    <definedName name="ZAP1M8C3B1" localSheetId="0">СВОД!$A$256</definedName>
    <definedName name="ZAP1M8M399" localSheetId="0">СВОД!$F$351</definedName>
    <definedName name="ZAP1M8M3CF" localSheetId="0">СВОД!$A$209</definedName>
    <definedName name="ZAP1MC03BU" localSheetId="0">СВОД!$A$224</definedName>
    <definedName name="ZAP1MCQ3AK" localSheetId="0">СВОД!$A$277</definedName>
    <definedName name="ZAP1MEQ3C8" localSheetId="0">СВОД!$A$331</definedName>
    <definedName name="ZAP1MGG37D" localSheetId="0">СВОД!$E$351</definedName>
    <definedName name="ZAP1MKI3CB" localSheetId="0">СВОД!$A$308</definedName>
    <definedName name="ZAP1ML6391" localSheetId="0">СВОД!$D$261</definedName>
    <definedName name="ZAP1MMG3B7" localSheetId="0">СВОД!$D$108</definedName>
    <definedName name="ZAP1MMU37A" localSheetId="0">СВОД!$B$67</definedName>
    <definedName name="ZAP1MNG3CS" localSheetId="0">СВОД!$A$347</definedName>
    <definedName name="ZAP1MV039R" localSheetId="0">СВОД!$D$265</definedName>
    <definedName name="ZAP1N1A36K" localSheetId="0">СВОД!$I$15</definedName>
    <definedName name="ZAP1N303BS" localSheetId="0">СВОД!$E$67</definedName>
    <definedName name="ZAP1N8K388" localSheetId="0">СВОД!$F$228</definedName>
    <definedName name="ZAP1N9U3ED" localSheetId="0">СВОД!$G$37</definedName>
    <definedName name="ZAP1NG6368" localSheetId="0">СВОД!$D$79</definedName>
    <definedName name="ZAP1NHA3B5" localSheetId="0">СВОД!$B$293</definedName>
    <definedName name="ZAP1NHC36N" localSheetId="0">СВОД!$D$298</definedName>
    <definedName name="ZAP1NHC3BN" localSheetId="0">СВОД!$D$312</definedName>
    <definedName name="ZAP1NHK36R" localSheetId="0">СВОД!$E$335</definedName>
    <definedName name="ZAP1NNQ3AC" localSheetId="0">СВОД!$B$166</definedName>
    <definedName name="ZAP1O4K3C8" localSheetId="0">СВОД!#REF!</definedName>
    <definedName name="ZAP1O52383" localSheetId="0">СВОД!$B$250</definedName>
    <definedName name="ZAP1O8K384" localSheetId="0">СВОД!$B$271</definedName>
    <definedName name="ZAP1O8U3AH" localSheetId="0">СВОД!$D$293</definedName>
    <definedName name="ZAP1OH43BR" localSheetId="0">СВОД!$F$192</definedName>
    <definedName name="ZAP1OLI3B2" localSheetId="0">СВОД!$F$132</definedName>
    <definedName name="ZAP1PBQ3A9" localSheetId="0">СВОД!$D$288</definedName>
    <definedName name="ZAP1PEM39J" localSheetId="0">СВОД!$D$84</definedName>
    <definedName name="ZAP1PF43EF" localSheetId="0">СВОД!$E$356</definedName>
    <definedName name="ZAP1PPK39A" localSheetId="0">СВОД!$F$146</definedName>
    <definedName name="ZAP1PQQ34M" localSheetId="0">СВОД!$F$258</definedName>
    <definedName name="ZAP1Q1K3C9" localSheetId="0">СВОД!$D$166</definedName>
    <definedName name="ZAP1QCO3AN" localSheetId="0">СВОД!$F$38</definedName>
    <definedName name="ZAP1QE43AO" localSheetId="0">СВОД!$F$45</definedName>
    <definedName name="ZAP1QGU360" localSheetId="0">СВОД!$J$15</definedName>
    <definedName name="ZAP1QJ23AD" localSheetId="0">СВОД!$A$94</definedName>
    <definedName name="ZAP1QN03B0" localSheetId="0">СВОД!$B$325</definedName>
    <definedName name="ZAP1QP03BO" localSheetId="0">СВОД!$F$52</definedName>
    <definedName name="ZAP1QQ23AB" localSheetId="0">СВОД!$A$153</definedName>
    <definedName name="ZAP1RBS3B5" localSheetId="0">СВОД!$E$203</definedName>
    <definedName name="ZAP1RFE3B6" localSheetId="0">СВОД!$F$250</definedName>
    <definedName name="ZAP1RHU3FA" localSheetId="0">СВОД!$D$281</definedName>
    <definedName name="ZAP1RJ03B7" localSheetId="0">СВОД!$F$271</definedName>
    <definedName name="ZAP1RJE3ID" localSheetId="0">СВОД!$F$280</definedName>
    <definedName name="ZAP1RJI38B" localSheetId="0">СВОД!$B$302</definedName>
    <definedName name="ZAP1RMI3B8" localSheetId="0">СВОД!$E$302</definedName>
    <definedName name="ZAP1RQ43B9" localSheetId="0">СВОД!$D$325</definedName>
    <definedName name="ZAP1RT83BF" localSheetId="0">СВОД!$A$7</definedName>
    <definedName name="ZAP1RTM3BA" localSheetId="0">СВОД!$E$341</definedName>
    <definedName name="ZAP1S0M3BR" localSheetId="0">СВОД!$G$35</definedName>
    <definedName name="ZAP1S3A3B4" localSheetId="0">СВОД!$A$145</definedName>
    <definedName name="ZAP1SAI36J" localSheetId="0">СВОД!$E$298</definedName>
    <definedName name="ZAP1SJQ3BD" localSheetId="0">СВОД!$F$336</definedName>
    <definedName name="ZAP1SP23BP" localSheetId="0">СВОД!$A$182</definedName>
    <definedName name="ZAP1SU034G" localSheetId="0">СВОД!$F$279</definedName>
    <definedName name="ZAP1SVI3FD" localSheetId="0">СВОД!$A$8</definedName>
    <definedName name="ZAP1T4A39R" localSheetId="0">СВОД!$E$265</definedName>
    <definedName name="ZAP1T5C3CC" localSheetId="0">СВОД!$G$351</definedName>
    <definedName name="ZAP1T7C3BF" localSheetId="0">СВОД!$F$260</definedName>
    <definedName name="ZAP1T9A3A3" localSheetId="0">СВОД!$A$12</definedName>
    <definedName name="ZAP1TCU3CR" localSheetId="0">СВОД!$E$261</definedName>
    <definedName name="ZAP1TGS3BG" localSheetId="0">СВОД!$A$72</definedName>
    <definedName name="ZAP1TL43AV" localSheetId="0">СВОД!$A$31</definedName>
    <definedName name="ZAP1TMG3B0" localSheetId="0">СВОД!$A$57</definedName>
    <definedName name="ZAP1TTM3BH" localSheetId="0">СВОД!$G$228</definedName>
    <definedName name="ZAP1U9I3E4" localSheetId="0">СВОД!$D$313</definedName>
    <definedName name="ZAP1UAC358" localSheetId="0">СВОД!$D$310</definedName>
    <definedName name="ZAP1UCK3CP" localSheetId="0">СВОД!$D$76</definedName>
    <definedName name="ZAP1UCM3EN" localSheetId="0">СВОД!$A$109</definedName>
    <definedName name="ZAP1UDC3E7" localSheetId="0">СВОД!$D$316</definedName>
    <definedName name="ZAP1UDS3D0" localSheetId="0">СВОД!$E$226</definedName>
    <definedName name="ZAP1UF43BK" localSheetId="0">СВОД!$E$190</definedName>
    <definedName name="ZAP1UMU3D9" localSheetId="0">СВОД!$F$335</definedName>
    <definedName name="ZAP1UOU3DV" localSheetId="0">СВОД!$A$68</definedName>
    <definedName name="ZAP1UR43BN" localSheetId="0">СВОД!$A$190</definedName>
    <definedName name="ZAP1UUK3BK" localSheetId="0">СВОД!$A$113</definedName>
    <definedName name="ZAP1V423BN" localSheetId="0">СВОД!$A$186</definedName>
    <definedName name="ZAP1V4I39I" localSheetId="0">СВОД!$B$64</definedName>
    <definedName name="ZAP1V5E3BO" localSheetId="0">СВОД!$A$208</definedName>
    <definedName name="ZAP1V6Q3BP" localSheetId="0">СВОД!$A$223</definedName>
    <definedName name="ZAP1V7A3B0" localSheetId="0">СВОД!$D$226</definedName>
    <definedName name="ZAP1V863BQ" localSheetId="0">СВОД!$A$255</definedName>
    <definedName name="ZAP1V9I3BR" localSheetId="0">СВОД!$A$276</definedName>
    <definedName name="ZAP1V9Q3EN" localSheetId="0">СВОД!$E$116</definedName>
    <definedName name="ZAP1VAU3BS" localSheetId="0">СВОД!$A$307</definedName>
    <definedName name="ZAP1VBE3FC" localSheetId="0">СВОД!$F$21</definedName>
    <definedName name="ZAP1VCA3BT" localSheetId="0">СВОД!$A$330</definedName>
    <definedName name="ZAP1VDM3BU" localSheetId="0">СВОД!$A$346</definedName>
    <definedName name="ZAP1VEK3E7" localSheetId="0">СВОД!$E$189</definedName>
    <definedName name="ZAP1VFS3BO" localSheetId="0">СВОД!$A$141</definedName>
    <definedName name="ZAP1VGU3DL" localSheetId="0">СВОД!$B$116</definedName>
    <definedName name="ZAP1VHM3FP" localSheetId="0">СВОД!$H$18</definedName>
    <definedName name="ZAP1VL63DN" localSheetId="0">СВОД!$D$92</definedName>
    <definedName name="ZAP1VL83DC" localSheetId="0">СВОД!$E$293</definedName>
    <definedName name="ZAP1VNK3G3" localSheetId="0">СВОД!$D$144</definedName>
    <definedName name="ZAP1VQ23ET" localSheetId="0">СВОД!$B$144</definedName>
    <definedName name="ZAP1VQG3CH" localSheetId="0">СВОД!$A$98</definedName>
    <definedName name="ZAP1VQM3I4" localSheetId="0">СВОД!$E$78</definedName>
    <definedName name="ZAP1VRC3D7" localSheetId="0">СВОД!$A$102</definedName>
    <definedName name="ZAP1VSC3E3" localSheetId="0">СВОД!$E$312</definedName>
    <definedName name="ZAP200439T" localSheetId="0">СВОД!$E$333</definedName>
    <definedName name="ZAP203S3AB" localSheetId="0">СВОД!#REF!</definedName>
    <definedName name="ZAP205I3CH" localSheetId="0">СВОД!$B$341</definedName>
    <definedName name="ZAP206039R" localSheetId="0">СВОД!$E$36</definedName>
    <definedName name="ZAP206U3BE" localSheetId="0">СВОД!$A$77</definedName>
    <definedName name="ZAP20BO3CN" localSheetId="0">СВОД!$B$218</definedName>
    <definedName name="ZAP20F83AT" localSheetId="0">СВОД!$A$227</definedName>
    <definedName name="ZAP20JC3E9" localSheetId="0">СВОД!$E$288</definedName>
    <definedName name="ZAP20KS3AF" localSheetId="0">СВОД!$C$18</definedName>
    <definedName name="ZAP20MI3B9" localSheetId="0">СВОД!$F$35</definedName>
    <definedName name="ZAP218Q3DE" localSheetId="0">СВОД!$H$15</definedName>
    <definedName name="ZAP21BG3CH" localSheetId="0">СВОД!$A$167</definedName>
    <definedName name="ZAP21BI3BO" localSheetId="0">СВОД!$A$311</definedName>
    <definedName name="ZAP21BO3DS" localSheetId="0">СВОД!$A$334</definedName>
    <definedName name="ZAP21J83DK" localSheetId="0">СВОД!$F$356</definedName>
    <definedName name="ZAP21JG3E6" localSheetId="0">СВОД!$E$18</definedName>
    <definedName name="ZAP21KE3ER" localSheetId="0">СВОД!$F$19</definedName>
    <definedName name="ZAP21P83E5" localSheetId="0">СВОД!$B$34</definedName>
    <definedName name="ZAP21TC39Q" localSheetId="0">СВОД!$F$333</definedName>
    <definedName name="ZAP21US3CG" localSheetId="0">СВОД!$D$18</definedName>
    <definedName name="ZAP21VM39S" localSheetId="0">СВОД!$E$211</definedName>
    <definedName name="ZAP21VM39U" localSheetId="0">СВОД!$F$60</definedName>
    <definedName name="ZAP222039U" localSheetId="0">СВОД!$G$349</definedName>
    <definedName name="ZAP22203A0" localSheetId="0">СВОД!$G$226</definedName>
    <definedName name="ZAP225O3DJ" localSheetId="0">СВОД!$D$34</definedName>
    <definedName name="ZAP226U3CJ" localSheetId="0">СВОД!$D$211</definedName>
    <definedName name="ZAP227G3C1" localSheetId="0">СВОД!$B$42</definedName>
    <definedName name="ZAP22EA3EI" localSheetId="0">СВОД!$C$16</definedName>
    <definedName name="ZAP22EO3DC" localSheetId="0">СВОД!$A$204</definedName>
    <definedName name="ZAP22HE3DU" localSheetId="0">СВОД!$B$92</definedName>
    <definedName name="ZAP22HM3GV" localSheetId="0">СВОД!$A$27</definedName>
    <definedName name="ZAP22N23E1" localSheetId="0">СВОД!$B$189</definedName>
    <definedName name="ZAP22PE3DF" localSheetId="0">СВОД!$A$219</definedName>
    <definedName name="ZAP22R43D0" localSheetId="0">СВОД!$B$177</definedName>
    <definedName name="ZAP22SC3H2" localSheetId="0">СВОД!$A$53</definedName>
    <definedName name="ZAP230G3J5" localSheetId="0">СВОД!$B$83</definedName>
    <definedName name="ZAP23403EL" localSheetId="0">СВОД!#REF!</definedName>
    <definedName name="ZAP23443DI" localSheetId="0">СВОД!$A$251</definedName>
    <definedName name="ZAP235G3D5" localSheetId="0">СВОД!$F$349</definedName>
    <definedName name="ZAP237Q3BC" localSheetId="0">СВОД!$B$226</definedName>
    <definedName name="ZAP23FM3C9" localSheetId="0">СВОД!$B$76</definedName>
    <definedName name="ZAP23IG3C1" localSheetId="0">СВОД!$F$131</definedName>
    <definedName name="ZAP23JQ3EL" localSheetId="0">СВОД!$E$101</definedName>
    <definedName name="ZAP23L83DF" localSheetId="0">СВОД!$B$233</definedName>
    <definedName name="ZAP23QE3EN" localSheetId="0">СВОД!$D$349</definedName>
    <definedName name="ZAP23RA3CE" localSheetId="0">СВОД!$B$49</definedName>
    <definedName name="ZAP23T83C7" localSheetId="0">СВОД!#REF!</definedName>
    <definedName name="ZAP241S3FE" localSheetId="0">СВОД!$B$349</definedName>
    <definedName name="ZAP24623AB" localSheetId="0">СВОД!$B$310</definedName>
    <definedName name="ZAP249O3F1" localSheetId="0">СВОД!$B$101</definedName>
    <definedName name="ZAP24CM3C6" localSheetId="0">СВОД!$B$118</definedName>
    <definedName name="ZAP24SM3I3" localSheetId="0">СВОД!$E$281</definedName>
    <definedName name="ZAP25223FB" localSheetId="0">СВОД!$E$34</definedName>
    <definedName name="ZAP253G3IE" localSheetId="0">СВОД!$D$319</definedName>
    <definedName name="ZAP254E3G8" localSheetId="0">СВОД!$A$212</definedName>
    <definedName name="ZAP255S3B7" localSheetId="0">СВОД!$B$298</definedName>
    <definedName name="ZAP256C3ES" localSheetId="0">СВОД!$B$241</definedName>
    <definedName name="ZAP256U3D0" localSheetId="0">СВОД!$B$333</definedName>
    <definedName name="ZAP25923E2" localSheetId="0">СВОД!$A$157</definedName>
    <definedName name="ZAP259U3EO" localSheetId="0">СВОД!$A$161</definedName>
    <definedName name="ZAP25CK3E3" localSheetId="0">СВОД!$A$171</definedName>
    <definedName name="ZAP25DG3EP" localSheetId="0">СВОД!$A$175</definedName>
    <definedName name="ZAP25G63JJ" localSheetId="0">СВОД!$C$101</definedName>
    <definedName name="ZAP25K43FS" localSheetId="0">СВОД!$E$35</definedName>
    <definedName name="ZAP25MK3DM" localSheetId="0">СВОД!$D$333</definedName>
    <definedName name="ZAP25OK3DF" localSheetId="0">СВОД!$B$229</definedName>
    <definedName name="ZAP25VQ3FQ" localSheetId="0">СВОД!$A$16</definedName>
    <definedName name="ZAP261G3FR" localSheetId="0">СВОД!$F$34</definedName>
    <definedName name="ZAP26D23DU" localSheetId="0">СВОД!$B$237</definedName>
    <definedName name="ZAP26IS3G1" localSheetId="0">СВОД!$C$17</definedName>
    <definedName name="ZAP26OC3DO" localSheetId="0">СВОД!$G$19</definedName>
    <definedName name="ZAP26U43DT" localSheetId="0">СВОД!$B$88</definedName>
    <definedName name="ZAP26VC3FR" localSheetId="0">СВОД!$E$19</definedName>
    <definedName name="ZAP26VE3JB" localSheetId="0">СВОД!$A$259</definedName>
    <definedName name="ZAP270I3KB" localSheetId="0">СВОД!$C$190</definedName>
    <definedName name="ZAP272Q3HT" localSheetId="0">СВОД!$A$3</definedName>
    <definedName name="ZAP276E3G4" localSheetId="0">СВОД!$E$131</definedName>
    <definedName name="ZAP27CG3II" localSheetId="0">СВОД!$B$87</definedName>
    <definedName name="ZAP27E83BF" localSheetId="0">СВОД!$F$189</definedName>
    <definedName name="ZAP27EO3GT" localSheetId="0">СВОД!$E$349</definedName>
    <definedName name="ZAP27M43D9" localSheetId="0">СВОД!$F$144</definedName>
    <definedName name="ZAP27OU3DA" localSheetId="0">СВОД!$B$86</definedName>
    <definedName name="ZAP27OU3F6" localSheetId="0">СВОД!$B$149</definedName>
    <definedName name="ZAP27QG3JF" localSheetId="0">СВОД!$A$4</definedName>
    <definedName name="ZAP27SQ3ES" localSheetId="0">СВОД!$A$272</definedName>
    <definedName name="ZAP27SS3ES" localSheetId="0">СВОД!$A$342</definedName>
    <definedName name="ZAP28163JQ" localSheetId="0">СВОД!$G$34</definedName>
    <definedName name="ZAP287G3EV" localSheetId="0">СВОД!$A$303</definedName>
    <definedName name="ZAP289G3GO" localSheetId="0">СВОД!$A$93</definedName>
    <definedName name="ZAP28AO3E8" localSheetId="0">СВОД!$B$133</definedName>
    <definedName name="ZAP28CE3EI" localSheetId="0">СВОД!$B$41</definedName>
    <definedName name="ZAP28CG3EJ" localSheetId="0">СВОД!$B$48</definedName>
    <definedName name="ZAP28I63F2" localSheetId="0">СВОД!$A$326</definedName>
    <definedName name="ZAP29263II" localSheetId="0">СВОД!$H$16</definedName>
    <definedName name="ZAP292C3G6" localSheetId="0">СВОД!$E$160</definedName>
    <definedName name="ZAP294K3JR" localSheetId="0">СВОД!#REF!</definedName>
    <definedName name="ZAP29543IP" localSheetId="0">СВОД!$B$60</definedName>
    <definedName name="ZAP295M3FM" localSheetId="0">СВОД!$B$245</definedName>
    <definedName name="ZAP295U3G7" localSheetId="0">СВОД!$E$174</definedName>
    <definedName name="ZAP29GQ3EO" localSheetId="0">СВОД!$D$35</definedName>
    <definedName name="ZAP29OA3GI" localSheetId="0">СВОД!$B$160</definedName>
    <definedName name="ZAP29PE3E5" localSheetId="0">СВОД!$C$19</definedName>
    <definedName name="ZAP29RS3GJ" localSheetId="0">СВОД!$B$174</definedName>
    <definedName name="ZAP29TA3EP" localSheetId="0">СВОД!$D$15</definedName>
    <definedName name="ZAP2A723HC" localSheetId="0">СВОД!$E$144</definedName>
    <definedName name="ZAP2A9A3FH" localSheetId="0">СВОД!$E$258</definedName>
    <definedName name="ZAP2ADC3GP" localSheetId="0">СВОД!$B$40</definedName>
    <definedName name="ZAP2AFQ3G4" localSheetId="0">СВОД!$B$147</definedName>
    <definedName name="ZAP2AK03IM" localSheetId="0">СВОД!$B$279</definedName>
    <definedName name="ZAP2AL83GP" localSheetId="0">СВОД!$B$45</definedName>
    <definedName name="ZAP2AN63HJ" localSheetId="0">СВОД!$B$211</definedName>
    <definedName name="ZAP2AUM3K4" localSheetId="0">СВОД!$C$191</definedName>
    <definedName name="ZAP2AUO3L4" localSheetId="0">СВОД!$C$160</definedName>
    <definedName name="ZAP2B2A3L5" localSheetId="0">СВОД!$C$174</definedName>
    <definedName name="ZAP2BDG3HM" localSheetId="0">СВОД!$B$15</definedName>
    <definedName name="ZAP2BEM3F2" localSheetId="0">СВОД!$A$6</definedName>
    <definedName name="ZAP2BR43JI" localSheetId="0">СВОД!$B$131</definedName>
    <definedName name="ZAP2BVM3F4" localSheetId="0">СВОД!$F$226</definedName>
    <definedName name="ZAP2C3O3MO" localSheetId="0">СВОД!$B$38</definedName>
    <definedName name="ZAP2CC43GS" localSheetId="0">СВОД!$C$211</definedName>
    <definedName name="ZAP2CCM3FE" localSheetId="0">СВОД!$B$89</definedName>
    <definedName name="ZAP2CG83FF" localSheetId="0">СВОД!$B$90</definedName>
    <definedName name="ZAP2CGM3G2" localSheetId="0">СВОД!#REF!</definedName>
    <definedName name="ZAP2CLE3EN" localSheetId="0">СВОД!$E$279</definedName>
    <definedName name="ZAP2CU83DI" localSheetId="0">СВОД!$A$10</definedName>
    <definedName name="ZAP2CUA3DJ" localSheetId="0">СВОД!$A$29</definedName>
    <definedName name="ZAP2CUC3DK" localSheetId="0">СВОД!$A$55</definedName>
    <definedName name="ZAP2CUE3DL" localSheetId="0">СВОД!$A$70</definedName>
    <definedName name="ZAP2CV83DK" localSheetId="0">СВОД!$A$111</definedName>
    <definedName name="ZAP2D0O3DN" localSheetId="0">СВОД!$A$184</definedName>
    <definedName name="ZAP2D0Q3DO" localSheetId="0">СВОД!$A$206</definedName>
    <definedName name="ZAP2D0S3DP" localSheetId="0">СВОД!$A$221</definedName>
    <definedName name="ZAP2D0U3DQ" localSheetId="0">СВОД!$A$253</definedName>
    <definedName name="ZAP2D103DR" localSheetId="0">СВОД!$A$274</definedName>
    <definedName name="ZAP2D123DS" localSheetId="0">СВОД!$A$305</definedName>
    <definedName name="ZAP2D143DT" localSheetId="0">СВОД!$A$328</definedName>
    <definedName name="ZAP2D163DU" localSheetId="0">СВОД!$A$344</definedName>
    <definedName name="ZAP2D403HS" localSheetId="0">СВОД!$B$258</definedName>
    <definedName name="ZAP2D4Q3ET" localSheetId="0">СВОД!$A$96</definedName>
    <definedName name="ZAP2DBU3EV" localSheetId="0">СВОД!$A$139</definedName>
    <definedName name="ZAP2DEK3KO" localSheetId="0">СВОД!$D$62</definedName>
    <definedName name="ZAP2DJ23F1" localSheetId="0">СВОД!$A$155</definedName>
    <definedName name="ZAP2DKM3IR" localSheetId="0">СВОД!$D$258</definedName>
    <definedName name="ZAP2DQ63F3" localSheetId="0">СВОД!$A$169</definedName>
    <definedName name="ZAP2EDI3J0" localSheetId="0">СВОД!$I$16</definedName>
    <definedName name="ZAP2EJ23NA" localSheetId="0">СВОД!$C$60</definedName>
    <definedName name="ZAP2EQM3I5" localSheetId="0">СВОД!$D$279</definedName>
    <definedName name="ZAP2FDI3L1" localSheetId="0">СВОД!$B$16</definedName>
    <definedName name="ZAP2FDO3KJ" localSheetId="0">СВОД!#REF!</definedName>
    <definedName name="ZAP2FIK3KK" localSheetId="0">СВОД!$F$116</definedName>
    <definedName name="ZAP2FRU3IA" localSheetId="0">СВОД!$B$47</definedName>
    <definedName name="ZAP2GCG3IJ" localSheetId="0">СВОД!$B$288</definedName>
    <definedName name="ZAP2GMS3IR" localSheetId="0">СВОД!$D$131</definedName>
    <definedName name="ZAP2GOC3M9" localSheetId="0">СВОД!$A$5</definedName>
    <definedName name="ZAP2H243IR" localSheetId="0">СВОД!$B$281</definedName>
    <definedName name="ZAP2HBE3J3" localSheetId="0">СВОД!$E$60</definedName>
    <definedName name="ZAP2I9G3MM" localSheetId="0">СВОД!#REF!</definedName>
    <definedName name="ZAP2IA23K6" localSheetId="0">СВОД!$G$116</definedName>
    <definedName name="ZAP2IK83JV" localSheetId="0">СВОД!$D$189</definedName>
    <definedName name="ZAP2INI3JK" localSheetId="0">СВОД!$J$18</definedName>
    <definedName name="ZAP2JFK3JJ" localSheetId="0">СВОД!$D$61</definedName>
    <definedName name="ZAP2JS43M2" localSheetId="0">СВОД!$B$84</definedName>
    <definedName name="ZAP2K0Q3K4" localSheetId="0">СВОД!$I$18</definedName>
    <definedName name="ZAP2KII3LB" localSheetId="0">СВОД!$B$91</definedName>
    <definedName name="ZAP2LQM3L4" localSheetId="0">СВОД!$D$190</definedName>
    <definedName name="ZAP2MO23KC" localSheetId="0">СВОД!$D$101</definedName>
    <definedName name="ZAP2NM63NR" localSheetId="0">СВОД!$B$79</definedName>
    <definedName name="ZAP2S6K3LT" localSheetId="0">СВОД!$D$160</definedName>
    <definedName name="ZAP2SA63LU" localSheetId="0">СВОД!$D$174</definedName>
  </definedNames>
  <calcPr calcId="152511"/>
</workbook>
</file>

<file path=xl/calcChain.xml><?xml version="1.0" encoding="utf-8"?>
<calcChain xmlns="http://schemas.openxmlformats.org/spreadsheetml/2006/main">
  <c r="G409" i="7" l="1"/>
  <c r="G408" i="7"/>
  <c r="G403" i="7" l="1"/>
  <c r="G400" i="7"/>
  <c r="G405" i="7" l="1"/>
  <c r="G404" i="7"/>
  <c r="F93" i="2"/>
  <c r="F95" i="2"/>
  <c r="F96" i="2"/>
  <c r="F98" i="2"/>
  <c r="F100" i="2"/>
  <c r="F102" i="2"/>
  <c r="F103" i="2"/>
  <c r="D104" i="2"/>
  <c r="E104" i="2" s="1"/>
  <c r="F104" i="2" s="1"/>
  <c r="D101" i="2"/>
  <c r="E101" i="2" s="1"/>
  <c r="F101" i="2" s="1"/>
  <c r="D99" i="2"/>
  <c r="E99" i="2" s="1"/>
  <c r="F99" i="2" s="1"/>
  <c r="E94" i="2"/>
  <c r="E92" i="2" s="1"/>
  <c r="F92" i="2" s="1"/>
  <c r="G29" i="2"/>
  <c r="D29" i="2" s="1"/>
  <c r="L29" i="2" s="1"/>
  <c r="G30" i="2"/>
  <c r="D30" i="2" s="1"/>
  <c r="L30" i="2" s="1"/>
  <c r="G31" i="2"/>
  <c r="G36" i="2"/>
  <c r="D36" i="2" s="1"/>
  <c r="G35" i="2"/>
  <c r="D35" i="2"/>
  <c r="L35" i="2" s="1"/>
  <c r="G34" i="2"/>
  <c r="D34" i="2" s="1"/>
  <c r="L34" i="2" s="1"/>
  <c r="D31" i="2"/>
  <c r="G28" i="2"/>
  <c r="D28" i="2" s="1"/>
  <c r="L28" i="2" s="1"/>
  <c r="G25" i="2"/>
  <c r="D25" i="2" s="1"/>
  <c r="G22" i="2"/>
  <c r="D22" i="2" s="1"/>
  <c r="L22" i="2" s="1"/>
  <c r="G21" i="2"/>
  <c r="D21" i="2" s="1"/>
  <c r="L21" i="2" s="1"/>
  <c r="G20" i="2"/>
  <c r="D20" i="2" s="1"/>
  <c r="L20" i="2" s="1"/>
  <c r="G19" i="2"/>
  <c r="D19" i="2" s="1"/>
  <c r="G406" i="7" l="1"/>
  <c r="F94" i="2"/>
  <c r="E97" i="2"/>
  <c r="D32" i="2"/>
  <c r="L25" i="2"/>
  <c r="L26" i="2" s="1"/>
  <c r="D26" i="2"/>
  <c r="D37" i="2"/>
  <c r="L36" i="2"/>
  <c r="L37" i="2" s="1"/>
  <c r="D23" i="2"/>
  <c r="D39" i="2" s="1"/>
  <c r="L19" i="2"/>
  <c r="L23" i="2" s="1"/>
  <c r="L31" i="2"/>
  <c r="L32" i="2" s="1"/>
  <c r="E105" i="2" l="1"/>
  <c r="F105" i="2" s="1"/>
  <c r="F97" i="2"/>
  <c r="L39" i="2"/>
  <c r="G358" i="7" l="1"/>
  <c r="G391" i="7"/>
  <c r="G390" i="7"/>
  <c r="G389" i="7"/>
  <c r="G394" i="7"/>
  <c r="F146" i="7"/>
  <c r="F154" i="7"/>
  <c r="F155" i="7"/>
  <c r="F147" i="7"/>
  <c r="F15" i="7"/>
  <c r="G379" i="7" l="1"/>
  <c r="G378" i="7"/>
  <c r="G377" i="7"/>
  <c r="G369" i="7"/>
  <c r="G368" i="7"/>
  <c r="G367" i="7"/>
  <c r="G366" i="7"/>
  <c r="G365" i="7"/>
  <c r="G364" i="7"/>
  <c r="G363" i="7"/>
  <c r="G362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82" i="7"/>
  <c r="G392" i="7"/>
  <c r="G388" i="7"/>
  <c r="E194" i="7"/>
  <c r="E191" i="7"/>
  <c r="E185" i="7"/>
  <c r="G260" i="7" l="1"/>
  <c r="E210" i="7"/>
  <c r="F141" i="7"/>
  <c r="F143" i="7"/>
  <c r="F148" i="7"/>
  <c r="F144" i="7" s="1"/>
  <c r="F111" i="7"/>
  <c r="F110" i="7"/>
  <c r="E22" i="6"/>
  <c r="F57" i="4"/>
  <c r="F58" i="4" s="1"/>
  <c r="F107" i="7" l="1"/>
  <c r="F139" i="7"/>
  <c r="G393" i="7"/>
  <c r="G387" i="7"/>
  <c r="F240" i="7"/>
  <c r="G395" i="7"/>
  <c r="G396" i="7"/>
  <c r="F239" i="7" l="1"/>
  <c r="F238" i="7"/>
  <c r="F237" i="7"/>
  <c r="F236" i="7"/>
  <c r="F226" i="7"/>
  <c r="F230" i="7"/>
  <c r="F229" i="7"/>
  <c r="F228" i="7"/>
  <c r="F227" i="7"/>
  <c r="F225" i="7"/>
  <c r="F233" i="7"/>
  <c r="F232" i="7"/>
  <c r="F231" i="7"/>
  <c r="F151" i="7"/>
  <c r="F123" i="7"/>
  <c r="G20" i="4"/>
  <c r="G21" i="4" s="1"/>
  <c r="F246" i="7" l="1"/>
  <c r="F247" i="7" s="1"/>
  <c r="F244" i="7"/>
  <c r="F243" i="7"/>
  <c r="G386" i="7"/>
  <c r="G385" i="7" s="1"/>
  <c r="G355" i="7"/>
  <c r="G384" i="7"/>
  <c r="G383" i="7"/>
  <c r="G381" i="7" s="1"/>
  <c r="G347" i="7"/>
  <c r="F245" i="7" l="1"/>
  <c r="G380" i="7"/>
  <c r="G376" i="7"/>
  <c r="G375" i="7"/>
  <c r="G374" i="7"/>
  <c r="G373" i="7"/>
  <c r="G372" i="7"/>
  <c r="G371" i="7"/>
  <c r="G370" i="7"/>
  <c r="G361" i="7"/>
  <c r="G360" i="7"/>
  <c r="G359" i="7"/>
  <c r="G357" i="7"/>
  <c r="F235" i="7"/>
  <c r="F120" i="7"/>
  <c r="F124" i="7"/>
  <c r="F119" i="7"/>
  <c r="E21" i="6"/>
  <c r="E23" i="6"/>
  <c r="E20" i="6"/>
  <c r="E19" i="6"/>
  <c r="E24" i="6" l="1"/>
  <c r="E25" i="6" s="1"/>
  <c r="F24" i="7"/>
  <c r="G55" i="2"/>
  <c r="G54" i="2"/>
  <c r="G57" i="2" l="1"/>
  <c r="G66" i="2" s="1"/>
  <c r="F42" i="4"/>
  <c r="F43" i="4" s="1"/>
  <c r="F28" i="4"/>
  <c r="F29" i="4" s="1"/>
  <c r="E17" i="3"/>
  <c r="E15" i="3"/>
  <c r="F25" i="7"/>
  <c r="F149" i="7"/>
  <c r="F152" i="7"/>
  <c r="F150" i="7"/>
  <c r="F131" i="7"/>
  <c r="F130" i="7"/>
  <c r="F125" i="7"/>
  <c r="F121" i="7"/>
  <c r="F117" i="7" s="1"/>
  <c r="F104" i="7"/>
  <c r="F103" i="7"/>
  <c r="E177" i="7"/>
  <c r="E171" i="7"/>
  <c r="F241" i="7"/>
  <c r="F234" i="7"/>
  <c r="G398" i="7"/>
  <c r="G399" i="7" s="1"/>
  <c r="F127" i="7" l="1"/>
  <c r="E184" i="7"/>
  <c r="E213" i="7" s="1"/>
  <c r="F242" i="7"/>
  <c r="F248" i="7" s="1"/>
  <c r="E18" i="3"/>
  <c r="F100" i="7"/>
  <c r="F126" i="7" s="1"/>
  <c r="G356" i="7"/>
  <c r="G354" i="7"/>
  <c r="G353" i="7"/>
  <c r="G352" i="7"/>
  <c r="G351" i="7"/>
  <c r="G350" i="7"/>
  <c r="G349" i="7"/>
  <c r="G348" i="7"/>
  <c r="G346" i="7" l="1"/>
  <c r="F156" i="7"/>
  <c r="F157" i="7" s="1"/>
  <c r="G69" i="7"/>
  <c r="G70" i="7" s="1"/>
  <c r="G64" i="7"/>
  <c r="G63" i="7"/>
  <c r="G60" i="7"/>
  <c r="G59" i="7"/>
  <c r="G57" i="7"/>
  <c r="G56" i="7"/>
  <c r="G55" i="7"/>
  <c r="G52" i="7"/>
  <c r="G51" i="7"/>
  <c r="E38" i="7"/>
  <c r="E37" i="7"/>
  <c r="E36" i="7"/>
  <c r="E35" i="7"/>
  <c r="G397" i="7" l="1"/>
  <c r="G410" i="7" s="1"/>
  <c r="E39" i="7"/>
  <c r="E215" i="1"/>
  <c r="E216" i="1"/>
  <c r="E217" i="1"/>
  <c r="E214" i="1"/>
  <c r="G231" i="1"/>
  <c r="G232" i="1"/>
  <c r="G233" i="1"/>
  <c r="G235" i="1"/>
  <c r="G236" i="1"/>
  <c r="G237" i="1"/>
  <c r="G239" i="1"/>
  <c r="G240" i="1"/>
  <c r="G241" i="1"/>
  <c r="G243" i="1"/>
  <c r="G244" i="1"/>
  <c r="G245" i="1"/>
  <c r="G247" i="1"/>
  <c r="G248" i="1"/>
  <c r="G249" i="1"/>
  <c r="G229" i="1"/>
  <c r="E218" i="1" l="1"/>
  <c r="G250" i="1"/>
</calcChain>
</file>

<file path=xl/sharedStrings.xml><?xml version="1.0" encoding="utf-8"?>
<sst xmlns="http://schemas.openxmlformats.org/spreadsheetml/2006/main" count="1271" uniqueCount="398">
  <si>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</si>
  <si>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</si>
  <si>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</si>
  <si>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</si>
  <si>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груда</t>
  </si>
  <si>
    <t>N</t>
  </si>
  <si>
    <t>п/п</t>
  </si>
  <si>
    <t>Среднемесячный размер оплаты труда на одного работника, руб</t>
  </si>
  <si>
    <t>всего</t>
  </si>
  <si>
    <t>в том числе: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</si>
  <si>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</si>
  <si>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</si>
  <si>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</si>
  <si>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</si>
  <si>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</t>
  </si>
  <si>
    <t>Коли-</t>
  </si>
  <si>
    <t>Сумма,</t>
  </si>
  <si>
    <t>размер выплаты на одного работника в день, руб</t>
  </si>
  <si>
    <t>чество работ-</t>
  </si>
  <si>
    <t>ников, чел</t>
  </si>
  <si>
    <t>чество дней</t>
  </si>
  <si>
    <t>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</si>
  <si>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</si>
  <si>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</si>
  <si>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t>компенсация дополнительных расходов, связанных с проживанием вне места постоянного жительства (суточных)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</si>
  <si>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</si>
  <si>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</si>
  <si>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</si>
  <si>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</si>
  <si>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</si>
  <si>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</si>
  <si>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</si>
  <si>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</si>
  <si>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1.3. Расчеты (обоснования) выплат персоналу по уходу за ребенком</t>
  </si>
  <si>
    <t>№ п/п</t>
  </si>
  <si>
    <t>Численность работников, получающих пособие</t>
  </si>
  <si>
    <t>чество выплат в год на одного работ-</t>
  </si>
  <si>
    <t>ника</t>
  </si>
  <si>
    <t>Размер выплаты (пособия) в месяц, руб</t>
  </si>
  <si>
    <t>Сумма, руб (гр.3 х гр.4 х гр.5)</t>
  </si>
  <si>
    <t>Пособие по уходу за ребенком</t>
  </si>
  <si>
    <t>1. Расчеты (обоснования) выплат персоналу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</si>
  <si>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</si>
  <si>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</si>
  <si>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</si>
  <si>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</si>
  <si>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</si>
  <si>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</si>
  <si>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</si>
  <si>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</si>
  <si>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</si>
  <si>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</si>
  <si>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</si>
  <si>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</si>
  <si>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</si>
  <si>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</si>
  <si>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</si>
  <si>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</si>
  <si>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Российская Федерация, 2005, № 52, ст.5592; 2015, № 51, ст.7233).</t>
  </si>
  <si>
    <t>2. Расчет (обоснование) расходов на социальные и иные выплаты населению</t>
  </si>
  <si>
    <t>Наименование показателя</t>
  </si>
  <si>
    <t>Размер одной выплаты, руб</t>
  </si>
  <si>
    <t>Количество выплат в год</t>
  </si>
  <si>
    <t>Общая сумма выплат, руб (гр.3 х гр.4)</t>
  </si>
  <si>
    <t>3. Расчет (обоснование) расходов на уплату налогов, сборов и иных платежей</t>
  </si>
  <si>
    <t>3.1. Расчет (обоснование) расходов на оплату налога на имущество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</si>
  <si>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</si>
  <si>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</si>
  <si>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</si>
  <si>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</t>
  </si>
  <si>
    <t>в том числе по группам:</t>
  </si>
  <si>
    <t>недвижимое имущество</t>
  </si>
  <si>
    <t>из них:</t>
  </si>
  <si>
    <t>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</si>
  <si>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</si>
  <si>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</si>
  <si>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</si>
  <si>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(гр.3 х гр.4/100)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</si>
  <si>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</si>
  <si>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</si>
  <si>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</si>
  <si>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Всего, руб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</si>
  <si>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</si>
  <si>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</si>
  <si>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</si>
  <si>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</si>
  <si>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</si>
  <si>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</si>
  <si>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</si>
  <si>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</si>
  <si>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</si>
  <si>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чество платежей в год</t>
  </si>
  <si>
    <t>Стои-</t>
  </si>
  <si>
    <t>мость за единицу, руб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</si>
  <si>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</si>
  <si>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</si>
  <si>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</si>
  <si>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</si>
  <si>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</si>
  <si>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</si>
  <si>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</si>
  <si>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</si>
  <si>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</si>
  <si>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</si>
  <si>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</t>
  </si>
  <si>
    <t>Сумма, руб (гр.3 х гр.4)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</si>
  <si>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</si>
  <si>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</si>
  <si>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</si>
  <si>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</si>
  <si>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</t>
  </si>
  <si>
    <t>Индексация, %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</si>
  <si>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</si>
  <si>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</si>
  <si>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</si>
  <si>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</si>
  <si>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</si>
  <si>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</si>
  <si>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</si>
  <si>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</si>
  <si>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</si>
  <si>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Аренда недвижимого имущества</t>
  </si>
  <si>
    <t>Аренда движимого имущества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</si>
  <si>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</si>
  <si>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</si>
  <si>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</si>
  <si>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</si>
  <si>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</si>
  <si>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</si>
  <si>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</si>
  <si>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</si>
  <si>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</si>
  <si>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</si>
  <si>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</si>
  <si>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</si>
  <si>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</si>
  <si>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</si>
  <si>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</si>
  <si>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</si>
  <si>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</si>
  <si>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</si>
  <si>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</si>
  <si>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</si>
  <si>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</si>
  <si>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</si>
  <si>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</si>
  <si>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</si>
  <si>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Средняя стоимость, руб</t>
  </si>
  <si>
    <t>Сумма, руб (гр.2 х гр.3)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</si>
  <si>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</si>
  <si>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</si>
  <si>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</si>
  <si>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</si>
  <si>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</t>
  </si>
  <si>
    <t>Сумма, руб (гр.4 х гр.5)</t>
  </si>
  <si>
    <t>Приобретение материалов</t>
  </si>
  <si>
    <t>в том числе по группам материалов:</t>
  </si>
  <si>
    <t>Количество номеров</t>
  </si>
  <si>
    <t>Должность, группа должностей</t>
  </si>
  <si>
    <t>Установленная численность, единиц</t>
  </si>
  <si>
    <t>Приложение</t>
  </si>
  <si>
    <t>к постановлению администрации</t>
  </si>
  <si>
    <t xml:space="preserve">муниципального района </t>
  </si>
  <si>
    <t>N п/п</t>
  </si>
  <si>
    <t>по выплатам компенсационного характера</t>
  </si>
  <si>
    <t>по выплатам стимулируюшего характера</t>
  </si>
  <si>
    <t>по должностному окладу (с районным коэффициентом)</t>
  </si>
  <si>
    <t>Приложение №2 к  Порядку составления и утверждения  планов финансово-хозяйственной  деятельности муниципальных бюджетных и автономных учреждений Большесельского муниципального  района от 24.03.2011г. №231</t>
  </si>
  <si>
    <t>Водоснабжение всего</t>
  </si>
  <si>
    <t>Сумма, руб (гр.4 х гр.5 х( гр.6+100)</t>
  </si>
  <si>
    <t>Ежемесячная надбавка к должностному окладу,руб</t>
  </si>
  <si>
    <t>Фонд оплаты труда в год,в руб (гр.3 х гр.4 х  гр.8 х гр.9 х 12)</t>
  </si>
  <si>
    <t>Прочие ежемесячные выплаты (расшифровать)</t>
  </si>
  <si>
    <t>от  27.10.2016г. №597</t>
  </si>
  <si>
    <t>канцтовары:</t>
  </si>
  <si>
    <t>шт</t>
  </si>
  <si>
    <t>1.</t>
  </si>
  <si>
    <t>файлы</t>
  </si>
  <si>
    <t>уп</t>
  </si>
  <si>
    <t>скрепки</t>
  </si>
  <si>
    <t>клей</t>
  </si>
  <si>
    <t>альбом</t>
  </si>
  <si>
    <t>2.</t>
  </si>
  <si>
    <t>хозяйственные товары:</t>
  </si>
  <si>
    <t>4.</t>
  </si>
  <si>
    <t>Мыло туалетное</t>
  </si>
  <si>
    <t>питание</t>
  </si>
  <si>
    <t>дето-дни</t>
  </si>
  <si>
    <t>итог по 10.10.02</t>
  </si>
  <si>
    <t>обучение по пожарному минимуму</t>
  </si>
  <si>
    <t>обучение по охране труда</t>
  </si>
  <si>
    <t>обучение по аттестация по электробезопасности</t>
  </si>
  <si>
    <t>обучение по санминимуму</t>
  </si>
  <si>
    <t>медосмотр</t>
  </si>
  <si>
    <t>обслуживание АПС</t>
  </si>
  <si>
    <t>пропитка чердачных помещений</t>
  </si>
  <si>
    <t>обслуживание радиоканальной системы</t>
  </si>
  <si>
    <t>норма образ.ТБО</t>
  </si>
  <si>
    <t>итог по 10.10.00</t>
  </si>
  <si>
    <t>прочие закупки в том числе:</t>
  </si>
  <si>
    <t>проведение мероприятий</t>
  </si>
  <si>
    <t>кол-во раз</t>
  </si>
  <si>
    <t>среднняя стоимость</t>
  </si>
  <si>
    <t>новогодний праздник</t>
  </si>
  <si>
    <t>грамоты</t>
  </si>
  <si>
    <t>обслуживание радиканальной системы</t>
  </si>
  <si>
    <t>обслуживание видеонаблюдения</t>
  </si>
  <si>
    <t>заправка огнетушителей</t>
  </si>
  <si>
    <t>промывка и гидравл-ие испытания сист. Отопления</t>
  </si>
  <si>
    <t>электроизмерительные работы</t>
  </si>
  <si>
    <t>журналы кружков</t>
  </si>
  <si>
    <t>бумага</t>
  </si>
  <si>
    <t>кор.</t>
  </si>
  <si>
    <t>ролик для факса</t>
  </si>
  <si>
    <t>папки с завязками</t>
  </si>
  <si>
    <t>папки скоросшиватели</t>
  </si>
  <si>
    <t>папки регистратор</t>
  </si>
  <si>
    <t>мелки цветные</t>
  </si>
  <si>
    <t>ручки</t>
  </si>
  <si>
    <t>кнопки</t>
  </si>
  <si>
    <t>корректор</t>
  </si>
  <si>
    <t>блок для записей</t>
  </si>
  <si>
    <t>пастель</t>
  </si>
  <si>
    <t>маркер</t>
  </si>
  <si>
    <t>уголь</t>
  </si>
  <si>
    <t>картон</t>
  </si>
  <si>
    <t>ластик</t>
  </si>
  <si>
    <t>клей пва</t>
  </si>
  <si>
    <t>банки</t>
  </si>
  <si>
    <t>краски акварельные</t>
  </si>
  <si>
    <t>скрепки для степлера</t>
  </si>
  <si>
    <t>ватман</t>
  </si>
  <si>
    <t>карандаши цветные</t>
  </si>
  <si>
    <t>карандыши восковые</t>
  </si>
  <si>
    <t>карандаши маслянные</t>
  </si>
  <si>
    <t>лак акриловый</t>
  </si>
  <si>
    <t>клей потолочный</t>
  </si>
  <si>
    <t>чистящий порошок</t>
  </si>
  <si>
    <t>ср-во для мытья полов</t>
  </si>
  <si>
    <t>санокс</t>
  </si>
  <si>
    <t>бензин</t>
  </si>
  <si>
    <t>л</t>
  </si>
  <si>
    <t>3.</t>
  </si>
  <si>
    <t>5.</t>
  </si>
  <si>
    <t>медикаменты</t>
  </si>
  <si>
    <t>строительные материалы:</t>
  </si>
  <si>
    <t>итог по 10.15.00</t>
  </si>
  <si>
    <t>костюмы</t>
  </si>
  <si>
    <t>спорт и тур инвентарь</t>
  </si>
  <si>
    <t>мебель(стелажи)</t>
  </si>
  <si>
    <t>итог по 31.08.04</t>
  </si>
  <si>
    <t>сувениры на праздники</t>
  </si>
  <si>
    <t>7.</t>
  </si>
  <si>
    <t>стеллаж для книг</t>
  </si>
  <si>
    <t>корзины для игрушек,игровые зоны</t>
  </si>
  <si>
    <t>стенды для творчества</t>
  </si>
  <si>
    <t>косилка тример</t>
  </si>
  <si>
    <t>огнетушитель</t>
  </si>
  <si>
    <t>шурупы,гвозди,саморезы</t>
  </si>
  <si>
    <t>кг</t>
  </si>
  <si>
    <t>8.</t>
  </si>
  <si>
    <t>елка</t>
  </si>
  <si>
    <t>тетради</t>
  </si>
  <si>
    <t>оплата проезда школьников</t>
  </si>
  <si>
    <t>итог по 10.10.03</t>
  </si>
  <si>
    <t>3.4. Расчет (обоснование) расходов на оплату прочих налогов и сборов</t>
  </si>
  <si>
    <t>кол-во а/м</t>
  </si>
  <si>
    <t>итог 10.10.03</t>
  </si>
  <si>
    <t>питание детей на олимпиаде</t>
  </si>
  <si>
    <t>Итого по 31.11.01</t>
  </si>
  <si>
    <t>итог по 31.11.01</t>
  </si>
  <si>
    <t>тех. Осмотр автобуса</t>
  </si>
  <si>
    <t>ежедневый ТО автобуса</t>
  </si>
  <si>
    <t>тех.обслуживание автобуса</t>
  </si>
  <si>
    <t>тех ослуживание технических ср-в охраны</t>
  </si>
  <si>
    <t>замер сопротивления изоляции</t>
  </si>
  <si>
    <t>проверка эффективности и паспортизация</t>
  </si>
  <si>
    <t>ежедневный осмотр водителя</t>
  </si>
  <si>
    <t>услуги по хранению транспортных ср-в</t>
  </si>
  <si>
    <t>услуги мониторинга ГЛОННАС</t>
  </si>
  <si>
    <t>страховка автобуса</t>
  </si>
  <si>
    <t>сопровождение лицензионных программ</t>
  </si>
  <si>
    <t>аттестаты и приложения к ним</t>
  </si>
  <si>
    <t>спецоценка условий труда</t>
  </si>
  <si>
    <t>учебники</t>
  </si>
  <si>
    <t>зеркало</t>
  </si>
  <si>
    <t>жалюзи</t>
  </si>
  <si>
    <t>вешалка поворотная</t>
  </si>
  <si>
    <t>уличное оборудование</t>
  </si>
  <si>
    <t>игровое оборудование</t>
  </si>
  <si>
    <t xml:space="preserve">масло </t>
  </si>
  <si>
    <t>гвозди</t>
  </si>
  <si>
    <t>пачки</t>
  </si>
  <si>
    <t>журналы класные</t>
  </si>
  <si>
    <t>обложка формата А4</t>
  </si>
  <si>
    <t>скоросшиватели,папки</t>
  </si>
  <si>
    <t>папка дело</t>
  </si>
  <si>
    <t>скотч</t>
  </si>
  <si>
    <t>скобы</t>
  </si>
  <si>
    <t>степлер</t>
  </si>
  <si>
    <t>салфетки</t>
  </si>
  <si>
    <t>туалетная бумага</t>
  </si>
  <si>
    <t>замок</t>
  </si>
  <si>
    <t>пускатель</t>
  </si>
  <si>
    <t>мел</t>
  </si>
  <si>
    <t>вода питьевая</t>
  </si>
  <si>
    <t>батарейки</t>
  </si>
  <si>
    <t>лампы</t>
  </si>
  <si>
    <t>розетка</t>
  </si>
  <si>
    <t>ножовка</t>
  </si>
  <si>
    <t>молоток</t>
  </si>
  <si>
    <t>сетевой фильтр</t>
  </si>
  <si>
    <t>лампочки</t>
  </si>
  <si>
    <t>выключатель</t>
  </si>
  <si>
    <t>итог по 31.12.00</t>
  </si>
  <si>
    <t>Субсидия на обеспечение бесплатным питанием обучающихся</t>
  </si>
  <si>
    <t>плата за негативное воздействие на окружающую среду</t>
  </si>
  <si>
    <t>ремонт компьютера</t>
  </si>
  <si>
    <t>обслуживание теплосчетчика</t>
  </si>
  <si>
    <t>заправка картриджей</t>
  </si>
  <si>
    <t>обслуживание тревожного сигнала</t>
  </si>
  <si>
    <t>поверка электросчетчика</t>
  </si>
  <si>
    <t>разработка тех.паспорта</t>
  </si>
  <si>
    <t>испытание молниезащиты</t>
  </si>
  <si>
    <t>обучение по эффективному контракту</t>
  </si>
  <si>
    <t>тех.испытание спортивных снарядов</t>
  </si>
  <si>
    <t>участие в вебинаре</t>
  </si>
  <si>
    <t>хлоромин</t>
  </si>
  <si>
    <t>кисти,валики</t>
  </si>
  <si>
    <t>олифа</t>
  </si>
  <si>
    <t>клей плиточный</t>
  </si>
  <si>
    <t>подводка для воды</t>
  </si>
  <si>
    <t>растворитель</t>
  </si>
  <si>
    <t>саморезы</t>
  </si>
  <si>
    <t>шланг водопроводный</t>
  </si>
  <si>
    <t>букса</t>
  </si>
  <si>
    <t>пюржавель</t>
  </si>
  <si>
    <t>посуда</t>
  </si>
  <si>
    <t>бокалы</t>
  </si>
  <si>
    <t>тарелки</t>
  </si>
  <si>
    <t>мешки для мусора</t>
  </si>
  <si>
    <t>порошок стиральный</t>
  </si>
  <si>
    <t>урны для мусора</t>
  </si>
  <si>
    <t>веник</t>
  </si>
  <si>
    <t>кашпо для цветов</t>
  </si>
  <si>
    <t>диз-ие ср-ва</t>
  </si>
  <si>
    <t>шланг поливочный</t>
  </si>
  <si>
    <t>грабли</t>
  </si>
  <si>
    <t>секатор</t>
  </si>
  <si>
    <t>вилы</t>
  </si>
  <si>
    <t>удобрение</t>
  </si>
  <si>
    <t>журналы</t>
  </si>
  <si>
    <t>белизна</t>
  </si>
  <si>
    <t>Расчеты (обоснования) к плану финансово-хозяйственной деятельности МОУ Вареговская СОШ</t>
  </si>
  <si>
    <t>111   211</t>
  </si>
  <si>
    <t>1.1. Расчеты (обоснования) расходов на оплату труда</t>
  </si>
  <si>
    <t>Прочие выплаты (Доплата до МРОТ)</t>
  </si>
  <si>
    <t>Ежемесячная надбавка к должностному окладу (классное руководство),руб</t>
  </si>
  <si>
    <t>Прочие выплаты (ЗАМЕЩЕНИЕ)</t>
  </si>
  <si>
    <t>Фонд оплаты труда в год,в руб (гр.4 +  гр.8 х10,5 + гр.9)</t>
  </si>
  <si>
    <t>мер. 10.10.02</t>
  </si>
  <si>
    <t>Учебно-вспомогательный персонал</t>
  </si>
  <si>
    <t>Обслуживающий персонал</t>
  </si>
  <si>
    <t>Итого: 10.10.02</t>
  </si>
  <si>
    <t>мер. 10.10.03</t>
  </si>
  <si>
    <t>Обслуживающий персонал (уборщик)</t>
  </si>
  <si>
    <t>Итого: 10.10.03</t>
  </si>
  <si>
    <t>мер. 31.11.01</t>
  </si>
  <si>
    <t>Педагогический персонал</t>
  </si>
  <si>
    <t>Итого: 31.11.01</t>
  </si>
  <si>
    <t>мер. 31.11.02</t>
  </si>
  <si>
    <t>Административный персонал</t>
  </si>
  <si>
    <t>Итого: 31.11.02</t>
  </si>
  <si>
    <t>119  213</t>
  </si>
  <si>
    <t>Размер базы для начисления страховых взносов, руб (31.11.01)</t>
  </si>
  <si>
    <t>Сумма взноса, руб (31.11.01)</t>
  </si>
  <si>
    <t>Сумма взноса, всего, руб</t>
  </si>
  <si>
    <t>Расчет размера базы для начисления страховых взносов</t>
  </si>
  <si>
    <t>213 ст. (Фонд в месяц * колич мес + замещение)*%</t>
  </si>
  <si>
    <t>ОБ</t>
  </si>
  <si>
    <t>РБ</t>
  </si>
  <si>
    <t>Количество платежей в год</t>
  </si>
  <si>
    <t>Стоимость за единицу, руб</t>
  </si>
  <si>
    <t>РБ, ОБ</t>
  </si>
  <si>
    <t>Количество работ (услуг)/цена за единицу</t>
  </si>
  <si>
    <t>ВИ</t>
  </si>
  <si>
    <t>питание детей</t>
  </si>
  <si>
    <t>опресовка</t>
  </si>
  <si>
    <t>итог по 80.00.00</t>
  </si>
  <si>
    <t>бензин 2.05</t>
  </si>
  <si>
    <t xml:space="preserve">питание детей </t>
  </si>
  <si>
    <t>питание детей остаток прошлого года</t>
  </si>
  <si>
    <t>дрель</t>
  </si>
  <si>
    <t>кулер</t>
  </si>
  <si>
    <t>набор отверток</t>
  </si>
  <si>
    <t>утюг</t>
  </si>
  <si>
    <t>шуруповерт</t>
  </si>
  <si>
    <t>музыкальные шумовые инструменты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</si>
</sst>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 indent="1"/>
    </xf>
    <xf numFmtId="0" fontId="0" fillId="0" borderId="1" xfId="0" applyBorder="1" applyAlignment="1">
      <alignment vertical="top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4" xfId="0" applyBorder="1" applyAlignment="1">
      <alignment vertical="top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6" xfId="0" applyBorder="1" applyAlignment="1">
      <alignment vertical="top" wrapText="1" indent="1"/>
    </xf>
    <xf numFmtId="0" fontId="0" fillId="0" borderId="8" xfId="0" applyBorder="1" applyAlignment="1">
      <alignment vertical="top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top" wrapText="1" indent="1"/>
    </xf>
    <xf numFmtId="0" fontId="2" fillId="0" borderId="1" xfId="0" applyFont="1" applyBorder="1" applyAlignment="1">
      <alignment vertical="top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vertical="top" wrapText="1" indent="1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" xfId="0" applyBorder="1" applyAlignment="1">
      <alignment vertical="top" wrapText="1" indent="1"/>
    </xf>
    <xf numFmtId="0" fontId="0" fillId="0" borderId="6" xfId="0" applyBorder="1" applyAlignment="1">
      <alignment vertical="top" wrapText="1" indent="1"/>
    </xf>
    <xf numFmtId="0" fontId="0" fillId="0" borderId="8" xfId="0" applyBorder="1" applyAlignment="1">
      <alignment vertical="top" wrapText="1" indent="1"/>
    </xf>
    <xf numFmtId="0" fontId="0" fillId="0" borderId="4" xfId="0" applyBorder="1" applyAlignment="1">
      <alignment vertical="top" wrapText="1" indent="1"/>
    </xf>
    <xf numFmtId="0" fontId="0" fillId="0" borderId="10" xfId="0" applyBorder="1" applyAlignment="1">
      <alignment vertical="top" wrapText="1" inden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0" fontId="2" fillId="0" borderId="1" xfId="0" applyFont="1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8" xfId="0" applyBorder="1" applyAlignment="1">
      <alignment vertical="top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0" xfId="0" applyBorder="1" applyAlignment="1">
      <alignment vertical="top" wrapText="1" inden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8" xfId="0" applyBorder="1" applyAlignment="1">
      <alignment vertical="top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vertical="top" wrapText="1" indent="1"/>
    </xf>
    <xf numFmtId="0" fontId="0" fillId="0" borderId="8" xfId="0" applyBorder="1" applyAlignment="1">
      <alignment vertical="top" wrapText="1" indent="1"/>
    </xf>
    <xf numFmtId="0" fontId="1" fillId="0" borderId="8" xfId="0" applyFont="1" applyBorder="1" applyAlignment="1">
      <alignment vertical="top" wrapText="1" indent="1"/>
    </xf>
    <xf numFmtId="0" fontId="0" fillId="0" borderId="16" xfId="0" applyBorder="1" applyAlignment="1">
      <alignment vertical="top" wrapText="1" indent="1"/>
    </xf>
    <xf numFmtId="0" fontId="0" fillId="0" borderId="16" xfId="0" applyBorder="1" applyAlignment="1">
      <alignment vertical="top" wrapText="1"/>
    </xf>
    <xf numFmtId="0" fontId="1" fillId="0" borderId="6" xfId="0" applyFont="1" applyBorder="1" applyAlignment="1">
      <alignment vertical="top" wrapText="1" indent="1"/>
    </xf>
    <xf numFmtId="0" fontId="1" fillId="0" borderId="8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8" xfId="0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" xfId="0" applyBorder="1" applyAlignment="1">
      <alignment vertical="top" wrapText="1" inden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 indent="1"/>
    </xf>
    <xf numFmtId="0" fontId="0" fillId="0" borderId="16" xfId="0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 inden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top" wrapText="1" indent="1"/>
    </xf>
    <xf numFmtId="164" fontId="0" fillId="0" borderId="16" xfId="0" applyNumberFormat="1" applyBorder="1" applyAlignment="1">
      <alignment vertical="top" wrapText="1" indent="1"/>
    </xf>
    <xf numFmtId="164" fontId="1" fillId="0" borderId="16" xfId="0" applyNumberFormat="1" applyFont="1" applyBorder="1" applyAlignment="1">
      <alignment vertical="top" wrapText="1" indent="1"/>
    </xf>
    <xf numFmtId="0" fontId="4" fillId="0" borderId="16" xfId="0" applyFont="1" applyBorder="1" applyAlignment="1">
      <alignment vertical="top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0" xfId="0" applyFont="1"/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top" wrapText="1" indent="1"/>
    </xf>
    <xf numFmtId="164" fontId="0" fillId="0" borderId="0" xfId="0" applyNumberFormat="1" applyBorder="1" applyAlignment="1">
      <alignment vertical="top" wrapText="1" indent="1"/>
    </xf>
    <xf numFmtId="164" fontId="1" fillId="0" borderId="0" xfId="0" applyNumberFormat="1" applyFont="1" applyBorder="1" applyAlignment="1">
      <alignment vertical="top" wrapText="1" indent="1"/>
    </xf>
    <xf numFmtId="0" fontId="0" fillId="0" borderId="0" xfId="0" applyBorder="1" applyAlignment="1">
      <alignment vertical="top" wrapText="1" indent="1"/>
    </xf>
    <xf numFmtId="164" fontId="4" fillId="0" borderId="0" xfId="0" applyNumberFormat="1" applyFont="1" applyBorder="1" applyAlignment="1">
      <alignment vertical="top" wrapText="1" inden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top" wrapText="1" indent="1"/>
    </xf>
    <xf numFmtId="0" fontId="1" fillId="0" borderId="16" xfId="0" applyFont="1" applyBorder="1" applyAlignment="1">
      <alignment vertical="top" wrapText="1" indent="1"/>
    </xf>
    <xf numFmtId="0" fontId="1" fillId="0" borderId="0" xfId="0" applyFont="1" applyBorder="1" applyAlignment="1">
      <alignment vertical="top" wrapText="1" indent="1"/>
    </xf>
    <xf numFmtId="0" fontId="8" fillId="0" borderId="0" xfId="0" applyFont="1" applyBorder="1" applyAlignment="1">
      <alignment horizontal="center" vertical="top" wrapText="1"/>
    </xf>
    <xf numFmtId="164" fontId="0" fillId="0" borderId="16" xfId="0" applyNumberFormat="1" applyBorder="1" applyAlignment="1">
      <alignment horizontal="left" vertical="center" wrapText="1" indent="1"/>
    </xf>
    <xf numFmtId="43" fontId="0" fillId="0" borderId="16" xfId="0" applyNumberFormat="1" applyBorder="1" applyAlignment="1">
      <alignment vertical="top" wrapText="1" indent="1"/>
    </xf>
    <xf numFmtId="43" fontId="1" fillId="0" borderId="16" xfId="0" applyNumberFormat="1" applyFont="1" applyBorder="1" applyAlignment="1">
      <alignment vertical="top" wrapText="1" indent="1"/>
    </xf>
    <xf numFmtId="43" fontId="1" fillId="0" borderId="0" xfId="0" applyNumberFormat="1" applyFont="1" applyBorder="1" applyAlignment="1">
      <alignment vertical="top" wrapText="1" indent="1"/>
    </xf>
    <xf numFmtId="0" fontId="13" fillId="0" borderId="16" xfId="0" applyFont="1" applyBorder="1" applyAlignment="1">
      <alignment horizontal="center" vertical="center" wrapText="1"/>
    </xf>
    <xf numFmtId="43" fontId="0" fillId="0" borderId="16" xfId="0" applyNumberFormat="1" applyBorder="1" applyAlignment="1">
      <alignment horizontal="left" vertical="center" wrapText="1" indent="1"/>
    </xf>
    <xf numFmtId="43" fontId="0" fillId="0" borderId="0" xfId="0" applyNumberFormat="1" applyBorder="1" applyAlignment="1">
      <alignment horizontal="left" vertical="center" wrapText="1" indent="1"/>
    </xf>
    <xf numFmtId="43" fontId="1" fillId="2" borderId="16" xfId="0" applyNumberFormat="1" applyFont="1" applyFill="1" applyBorder="1" applyAlignment="1">
      <alignment vertical="top" wrapText="1" indent="1"/>
    </xf>
    <xf numFmtId="43" fontId="0" fillId="2" borderId="16" xfId="0" applyNumberFormat="1" applyFill="1" applyBorder="1" applyAlignment="1">
      <alignment vertical="top" wrapText="1" indent="1"/>
    </xf>
    <xf numFmtId="164" fontId="0" fillId="0" borderId="16" xfId="0" applyNumberFormat="1" applyFont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 vertical="center" wrapText="1"/>
    </xf>
    <xf numFmtId="0" fontId="0" fillId="3" borderId="16" xfId="0" applyFill="1" applyBorder="1" applyAlignment="1">
      <alignment horizontal="left" vertical="center" wrapText="1" indent="1"/>
    </xf>
    <xf numFmtId="0" fontId="1" fillId="3" borderId="16" xfId="0" applyFont="1" applyFill="1" applyBorder="1" applyAlignment="1">
      <alignment vertical="top" wrapText="1" indent="1"/>
    </xf>
    <xf numFmtId="0" fontId="0" fillId="3" borderId="16" xfId="0" applyFill="1" applyBorder="1" applyAlignment="1">
      <alignment vertical="top" wrapText="1" indent="1"/>
    </xf>
    <xf numFmtId="0" fontId="0" fillId="3" borderId="16" xfId="0" applyFill="1" applyBorder="1" applyAlignment="1">
      <alignment horizontal="center" vertical="top" wrapText="1"/>
    </xf>
    <xf numFmtId="164" fontId="0" fillId="3" borderId="16" xfId="0" applyNumberFormat="1" applyFill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43" fontId="0" fillId="3" borderId="16" xfId="0" applyNumberFormat="1" applyFill="1" applyBorder="1" applyAlignment="1">
      <alignment vertical="top" wrapText="1" indent="1"/>
    </xf>
    <xf numFmtId="43" fontId="1" fillId="3" borderId="16" xfId="0" applyNumberFormat="1" applyFont="1" applyFill="1" applyBorder="1" applyAlignment="1">
      <alignment vertical="top" wrapText="1" indent="1"/>
    </xf>
    <xf numFmtId="0" fontId="1" fillId="3" borderId="16" xfId="0" applyFont="1" applyFill="1" applyBorder="1" applyAlignment="1">
      <alignment vertical="top" wrapText="1" indent="1"/>
    </xf>
    <xf numFmtId="1" fontId="0" fillId="0" borderId="16" xfId="0" applyNumberForma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vertical="top" wrapText="1" inden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top" wrapText="1" indent="1"/>
    </xf>
    <xf numFmtId="0" fontId="2" fillId="0" borderId="2" xfId="0" applyFont="1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vertical="top" wrapText="1" indent="1"/>
    </xf>
    <xf numFmtId="0" fontId="0" fillId="0" borderId="7" xfId="0" applyBorder="1" applyAlignment="1">
      <alignment vertical="top" wrapText="1" indent="1"/>
    </xf>
    <xf numFmtId="0" fontId="0" fillId="0" borderId="13" xfId="0" applyBorder="1" applyAlignment="1">
      <alignment vertical="top" wrapText="1" indent="1"/>
    </xf>
    <xf numFmtId="0" fontId="0" fillId="0" borderId="6" xfId="0" applyBorder="1" applyAlignment="1">
      <alignment vertical="top" wrapText="1" indent="1"/>
    </xf>
    <xf numFmtId="0" fontId="0" fillId="0" borderId="11" xfId="0" applyBorder="1" applyAlignment="1">
      <alignment vertical="top" wrapText="1" indent="1"/>
    </xf>
    <xf numFmtId="0" fontId="0" fillId="0" borderId="8" xfId="0" applyBorder="1" applyAlignment="1">
      <alignment vertical="top" wrapText="1" inden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vertical="top" wrapText="1" indent="1"/>
    </xf>
    <xf numFmtId="0" fontId="0" fillId="0" borderId="2" xfId="0" applyBorder="1" applyAlignment="1">
      <alignment vertical="top" wrapText="1" indent="1"/>
    </xf>
    <xf numFmtId="0" fontId="3" fillId="0" borderId="2" xfId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vertical="top" wrapText="1" indent="1"/>
    </xf>
    <xf numFmtId="0" fontId="0" fillId="0" borderId="10" xfId="0" applyBorder="1" applyAlignment="1">
      <alignment vertical="top" wrapText="1" inden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vertical="top" wrapText="1" indent="1"/>
    </xf>
    <xf numFmtId="0" fontId="4" fillId="0" borderId="16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 indent="1"/>
    </xf>
    <xf numFmtId="0" fontId="7" fillId="0" borderId="1" xfId="0" applyFont="1" applyBorder="1" applyAlignment="1">
      <alignment horizontal="right" wrapText="1"/>
    </xf>
    <xf numFmtId="0" fontId="1" fillId="0" borderId="14" xfId="0" applyFont="1" applyBorder="1" applyAlignment="1">
      <alignment vertical="top" wrapText="1" indent="1"/>
    </xf>
    <xf numFmtId="0" fontId="1" fillId="0" borderId="7" xfId="0" applyFont="1" applyBorder="1" applyAlignment="1">
      <alignment vertical="top" wrapText="1" inden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top" wrapText="1" indent="1"/>
    </xf>
    <xf numFmtId="0" fontId="0" fillId="0" borderId="16" xfId="0" applyBorder="1" applyAlignment="1">
      <alignment horizontal="left" vertical="center" wrapText="1"/>
    </xf>
    <xf numFmtId="0" fontId="1" fillId="0" borderId="16" xfId="0" applyFont="1" applyBorder="1" applyAlignment="1">
      <alignment vertical="top" wrapText="1" indent="1"/>
    </xf>
    <xf numFmtId="3" fontId="8" fillId="0" borderId="1" xfId="0" applyNumberFormat="1" applyFont="1" applyBorder="1" applyAlignment="1">
      <alignment vertical="top" wrapText="1" indent="1"/>
    </xf>
    <xf numFmtId="0" fontId="8" fillId="0" borderId="1" xfId="0" applyFont="1" applyBorder="1" applyAlignment="1">
      <alignment vertical="top" wrapText="1" indent="1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6" xfId="0" applyBorder="1" applyAlignment="1">
      <alignment vertical="top" wrapText="1" inden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" fillId="2" borderId="16" xfId="0" applyFont="1" applyFill="1" applyBorder="1" applyAlignment="1">
      <alignment vertical="top" wrapText="1" indent="1"/>
    </xf>
    <xf numFmtId="0" fontId="0" fillId="0" borderId="16" xfId="0" applyFont="1" applyBorder="1" applyAlignment="1">
      <alignment horizontal="left" vertical="top" wrapText="1"/>
    </xf>
    <xf numFmtId="0" fontId="6" fillId="2" borderId="16" xfId="0" applyFont="1" applyFill="1" applyBorder="1" applyAlignment="1">
      <alignment vertical="top" wrapText="1" indent="1"/>
    </xf>
    <xf numFmtId="0" fontId="1" fillId="3" borderId="16" xfId="0" applyFont="1" applyFill="1" applyBorder="1" applyAlignment="1">
      <alignment vertical="top" wrapText="1" inden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 indent="1"/>
    </xf>
    <xf numFmtId="0" fontId="1" fillId="0" borderId="19" xfId="0" applyFont="1" applyBorder="1" applyAlignment="1">
      <alignment vertical="top" wrapText="1" indent="1"/>
    </xf>
    <xf numFmtId="3" fontId="7" fillId="0" borderId="1" xfId="0" applyNumberFormat="1" applyFont="1" applyBorder="1" applyAlignment="1">
      <alignment vertical="top" wrapText="1" indent="1"/>
    </xf>
    <xf numFmtId="0" fontId="7" fillId="0" borderId="1" xfId="0" applyFont="1" applyBorder="1" applyAlignment="1">
      <alignment vertical="top" wrapText="1" indent="1"/>
    </xf>
    <xf numFmtId="0" fontId="9" fillId="0" borderId="0" xfId="0" applyFont="1" applyAlignment="1">
      <alignment horizontal="left" vertical="center" wrapText="1" inden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avbukh.ru/npd/edoc/99_901961229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topLeftCell="A70" workbookViewId="0">
      <selection activeCell="D354" sqref="D354"/>
    </sheetView>
  </sheetViews>
  <sheetFormatPr defaultRowHeight="15" x14ac:dyDescent="0.2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x14ac:dyDescent="0.25">
      <c r="A1" s="1"/>
      <c r="G1" s="140" t="s">
        <v>160</v>
      </c>
      <c r="H1" s="140"/>
      <c r="I1" s="140"/>
      <c r="J1" s="140"/>
    </row>
    <row r="2" spans="1:10" x14ac:dyDescent="0.25">
      <c r="A2" s="1"/>
      <c r="G2" s="141" t="s">
        <v>161</v>
      </c>
      <c r="H2" s="141"/>
      <c r="I2" s="141"/>
      <c r="J2" s="141"/>
    </row>
    <row r="3" spans="1:10" x14ac:dyDescent="0.25">
      <c r="A3" s="1"/>
      <c r="G3" s="141" t="s">
        <v>162</v>
      </c>
      <c r="H3" s="141"/>
      <c r="I3" s="141"/>
      <c r="J3" s="141"/>
    </row>
    <row r="4" spans="1:10" x14ac:dyDescent="0.25">
      <c r="A4" s="1"/>
      <c r="G4" s="141" t="s">
        <v>173</v>
      </c>
      <c r="H4" s="141"/>
      <c r="I4" s="141"/>
      <c r="J4" s="141"/>
    </row>
    <row r="5" spans="1:10" x14ac:dyDescent="0.25">
      <c r="A5" s="1"/>
      <c r="G5" s="141"/>
      <c r="H5" s="141"/>
      <c r="I5" s="141"/>
      <c r="J5" s="141"/>
    </row>
    <row r="6" spans="1:10" ht="72" customHeight="1" x14ac:dyDescent="0.25">
      <c r="A6" s="1"/>
      <c r="G6" s="180" t="s">
        <v>167</v>
      </c>
      <c r="H6" s="180"/>
      <c r="I6" s="180"/>
      <c r="J6" s="180"/>
    </row>
    <row r="7" spans="1:10" ht="48.75" customHeight="1" x14ac:dyDescent="0.25">
      <c r="A7" s="181" t="s">
        <v>0</v>
      </c>
      <c r="B7" s="181"/>
      <c r="C7" s="181"/>
      <c r="D7" s="181"/>
      <c r="E7" s="181"/>
      <c r="F7" s="181"/>
      <c r="G7" s="181"/>
      <c r="H7" s="181"/>
    </row>
    <row r="8" spans="1:10" ht="18.75" x14ac:dyDescent="0.25">
      <c r="A8" s="22" t="s">
        <v>1</v>
      </c>
    </row>
    <row r="9" spans="1:10" x14ac:dyDescent="0.25">
      <c r="A9" s="2"/>
      <c r="B9" s="2"/>
      <c r="C9" s="2"/>
      <c r="G9" s="140"/>
      <c r="H9" s="140"/>
      <c r="I9" s="140"/>
      <c r="J9" s="140"/>
    </row>
    <row r="10" spans="1:10" ht="23.25" customHeight="1" thickBot="1" x14ac:dyDescent="0.3">
      <c r="A10" s="15" t="s">
        <v>2</v>
      </c>
      <c r="B10" s="142"/>
      <c r="C10" s="142"/>
      <c r="G10" s="141"/>
      <c r="H10" s="141"/>
      <c r="I10" s="141"/>
      <c r="J10" s="141"/>
    </row>
    <row r="11" spans="1:10" hidden="1" x14ac:dyDescent="0.25">
      <c r="A11" s="16"/>
      <c r="B11" s="143"/>
      <c r="C11" s="143"/>
      <c r="G11" s="27"/>
      <c r="H11" s="27"/>
      <c r="I11" s="27"/>
      <c r="J11" s="27"/>
    </row>
    <row r="12" spans="1:10" ht="14.25" customHeight="1" thickBot="1" x14ac:dyDescent="0.3">
      <c r="A12" s="144" t="s">
        <v>3</v>
      </c>
      <c r="B12" s="144"/>
      <c r="C12" s="17"/>
      <c r="G12" s="141"/>
      <c r="H12" s="141"/>
      <c r="I12" s="141"/>
      <c r="J12" s="141"/>
    </row>
    <row r="13" spans="1:10" ht="18.75" customHeight="1" x14ac:dyDescent="0.25">
      <c r="A13" s="20" t="s">
        <v>4</v>
      </c>
      <c r="G13" s="141"/>
      <c r="H13" s="141"/>
      <c r="I13" s="141"/>
      <c r="J13" s="141"/>
    </row>
    <row r="14" spans="1:10" ht="13.5" customHeight="1" thickBot="1" x14ac:dyDescent="0.3">
      <c r="A14" s="2"/>
      <c r="B14" s="2"/>
      <c r="C14" s="2"/>
      <c r="D14" s="2"/>
      <c r="E14" s="2"/>
      <c r="F14" s="2"/>
      <c r="G14" s="159"/>
      <c r="H14" s="159"/>
      <c r="I14" s="159"/>
      <c r="J14" s="159"/>
    </row>
    <row r="15" spans="1:10" ht="4.5" customHeight="1" x14ac:dyDescent="0.25">
      <c r="A15" s="5"/>
      <c r="B15" s="8"/>
      <c r="C15" s="8"/>
      <c r="D15" s="145" t="s">
        <v>7</v>
      </c>
      <c r="E15" s="146"/>
      <c r="F15" s="146"/>
      <c r="G15" s="147"/>
      <c r="H15" s="137" t="s">
        <v>170</v>
      </c>
      <c r="I15" s="184" t="s">
        <v>172</v>
      </c>
      <c r="J15" s="137" t="s">
        <v>171</v>
      </c>
    </row>
    <row r="16" spans="1:10" ht="28.5" customHeight="1" x14ac:dyDescent="0.25">
      <c r="A16" s="6"/>
      <c r="B16" s="9"/>
      <c r="C16" s="9"/>
      <c r="D16" s="148"/>
      <c r="E16" s="149"/>
      <c r="F16" s="149"/>
      <c r="G16" s="150"/>
      <c r="H16" s="138"/>
      <c r="I16" s="185"/>
      <c r="J16" s="138"/>
    </row>
    <row r="17" spans="1:10" ht="0.75" customHeight="1" thickBot="1" x14ac:dyDescent="0.3">
      <c r="A17" s="7"/>
      <c r="B17" s="10"/>
      <c r="C17" s="9"/>
      <c r="D17" s="151"/>
      <c r="E17" s="152"/>
      <c r="F17" s="152"/>
      <c r="G17" s="153"/>
      <c r="H17" s="138"/>
      <c r="I17" s="185"/>
      <c r="J17" s="138"/>
    </row>
    <row r="18" spans="1:10" ht="15.75" thickBot="1" x14ac:dyDescent="0.3">
      <c r="A18" s="7"/>
      <c r="B18" s="9"/>
      <c r="C18" s="9"/>
      <c r="D18" s="9" t="s">
        <v>8</v>
      </c>
      <c r="E18" s="154" t="s">
        <v>9</v>
      </c>
      <c r="F18" s="155"/>
      <c r="G18" s="156"/>
      <c r="H18" s="138"/>
      <c r="I18" s="185"/>
      <c r="J18" s="138"/>
    </row>
    <row r="19" spans="1:10" ht="51" customHeight="1" x14ac:dyDescent="0.25">
      <c r="A19" s="182" t="s">
        <v>163</v>
      </c>
      <c r="B19" s="157" t="s">
        <v>158</v>
      </c>
      <c r="C19" s="157" t="s">
        <v>159</v>
      </c>
      <c r="D19" s="182"/>
      <c r="E19" s="137" t="s">
        <v>166</v>
      </c>
      <c r="F19" s="137" t="s">
        <v>164</v>
      </c>
      <c r="G19" s="137" t="s">
        <v>165</v>
      </c>
      <c r="H19" s="138"/>
      <c r="I19" s="185"/>
      <c r="J19" s="138"/>
    </row>
    <row r="20" spans="1:10" ht="33.75" customHeight="1" x14ac:dyDescent="0.25">
      <c r="A20" s="182"/>
      <c r="B20" s="157"/>
      <c r="C20" s="157"/>
      <c r="D20" s="182"/>
      <c r="E20" s="138"/>
      <c r="F20" s="138"/>
      <c r="G20" s="138"/>
      <c r="H20" s="138"/>
      <c r="I20" s="185"/>
      <c r="J20" s="138"/>
    </row>
    <row r="21" spans="1:10" ht="4.5" customHeight="1" thickBot="1" x14ac:dyDescent="0.3">
      <c r="A21" s="183"/>
      <c r="B21" s="158"/>
      <c r="C21" s="158"/>
      <c r="D21" s="183"/>
      <c r="E21" s="139"/>
      <c r="F21" s="139"/>
      <c r="G21" s="139"/>
      <c r="H21" s="139"/>
      <c r="I21" s="186"/>
      <c r="J21" s="139"/>
    </row>
    <row r="22" spans="1:10" ht="15.75" thickBot="1" x14ac:dyDescent="0.3">
      <c r="A22" s="13">
        <v>1</v>
      </c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>
        <v>9</v>
      </c>
      <c r="J22" s="28">
        <v>10</v>
      </c>
    </row>
    <row r="23" spans="1:10" ht="15.75" thickBot="1" x14ac:dyDescent="0.3">
      <c r="A23" s="13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 thickBot="1" x14ac:dyDescent="0.3">
      <c r="A24" s="13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 thickBot="1" x14ac:dyDescent="0.3">
      <c r="A25" s="13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 thickBot="1" x14ac:dyDescent="0.3">
      <c r="A26" s="154" t="s">
        <v>10</v>
      </c>
      <c r="B26" s="156"/>
      <c r="C26" s="12" t="s">
        <v>11</v>
      </c>
      <c r="D26" s="11"/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  <c r="J26" s="11"/>
    </row>
    <row r="27" spans="1:10" ht="53.25" customHeight="1" x14ac:dyDescent="0.25">
      <c r="A27" s="22" t="s">
        <v>1</v>
      </c>
    </row>
    <row r="28" spans="1:10" hidden="1" x14ac:dyDescent="0.25">
      <c r="A28" s="2"/>
      <c r="B28" s="2"/>
      <c r="C28" s="2"/>
    </row>
    <row r="29" spans="1:10" ht="19.5" customHeight="1" thickBot="1" x14ac:dyDescent="0.3">
      <c r="A29" s="15" t="s">
        <v>2</v>
      </c>
      <c r="B29" s="176"/>
      <c r="C29" s="176"/>
    </row>
    <row r="30" spans="1:10" hidden="1" x14ac:dyDescent="0.25">
      <c r="A30" s="3"/>
      <c r="B30" s="177"/>
      <c r="C30" s="177"/>
    </row>
    <row r="31" spans="1:10" ht="31.5" customHeight="1" thickBot="1" x14ac:dyDescent="0.3">
      <c r="A31" s="144" t="s">
        <v>3</v>
      </c>
      <c r="B31" s="144"/>
      <c r="C31" s="4"/>
    </row>
    <row r="32" spans="1:10" ht="15" customHeight="1" thickBot="1" x14ac:dyDescent="0.3">
      <c r="A32" s="20" t="s">
        <v>12</v>
      </c>
    </row>
    <row r="33" spans="1:7" ht="15.75" hidden="1" thickBot="1" x14ac:dyDescent="0.3">
      <c r="A33" s="2"/>
      <c r="B33" s="2"/>
      <c r="C33" s="2"/>
      <c r="D33" s="2"/>
      <c r="E33" s="2"/>
      <c r="F33" s="2"/>
      <c r="G33" s="2"/>
    </row>
    <row r="34" spans="1:7" ht="30" customHeight="1" x14ac:dyDescent="0.25">
      <c r="A34" s="5" t="s">
        <v>5</v>
      </c>
      <c r="B34" s="145" t="s">
        <v>13</v>
      </c>
      <c r="C34" s="147"/>
      <c r="D34" s="8" t="s">
        <v>14</v>
      </c>
      <c r="E34" s="8" t="s">
        <v>15</v>
      </c>
      <c r="F34" s="8" t="s">
        <v>15</v>
      </c>
      <c r="G34" s="8" t="s">
        <v>16</v>
      </c>
    </row>
    <row r="35" spans="1:7" ht="89.25" customHeight="1" x14ac:dyDescent="0.25">
      <c r="A35" s="157" t="s">
        <v>6</v>
      </c>
      <c r="B35" s="162"/>
      <c r="C35" s="163"/>
      <c r="D35" s="157" t="s">
        <v>17</v>
      </c>
      <c r="E35" s="9" t="s">
        <v>18</v>
      </c>
      <c r="F35" s="157" t="s">
        <v>20</v>
      </c>
      <c r="G35" s="157" t="s">
        <v>21</v>
      </c>
    </row>
    <row r="36" spans="1:7" ht="15.75" thickBot="1" x14ac:dyDescent="0.3">
      <c r="A36" s="158"/>
      <c r="B36" s="164"/>
      <c r="C36" s="165"/>
      <c r="D36" s="158"/>
      <c r="E36" s="12" t="s">
        <v>19</v>
      </c>
      <c r="F36" s="158"/>
      <c r="G36" s="158"/>
    </row>
    <row r="37" spans="1:7" ht="15.75" thickBot="1" x14ac:dyDescent="0.3">
      <c r="A37" s="43">
        <v>1</v>
      </c>
      <c r="B37" s="172">
        <v>2</v>
      </c>
      <c r="C37" s="173"/>
      <c r="D37" s="24">
        <v>3</v>
      </c>
      <c r="E37" s="24">
        <v>4</v>
      </c>
      <c r="F37" s="24">
        <v>5</v>
      </c>
      <c r="G37" s="24">
        <v>6</v>
      </c>
    </row>
    <row r="38" spans="1:7" ht="42" customHeight="1" thickBot="1" x14ac:dyDescent="0.3">
      <c r="A38" s="13">
        <v>1</v>
      </c>
      <c r="B38" s="154" t="s">
        <v>22</v>
      </c>
      <c r="C38" s="156"/>
      <c r="D38" s="12" t="s">
        <v>11</v>
      </c>
      <c r="E38" s="12" t="s">
        <v>11</v>
      </c>
      <c r="F38" s="12" t="s">
        <v>11</v>
      </c>
      <c r="G38" s="11"/>
    </row>
    <row r="39" spans="1:7" ht="25.5" customHeight="1" x14ac:dyDescent="0.25">
      <c r="A39" s="7"/>
      <c r="B39" s="168" t="s">
        <v>9</v>
      </c>
      <c r="C39" s="169"/>
      <c r="D39" s="10"/>
      <c r="E39" s="10"/>
      <c r="F39" s="10"/>
      <c r="G39" s="10"/>
    </row>
    <row r="40" spans="1:7" ht="42.75" customHeight="1" thickBot="1" x14ac:dyDescent="0.3">
      <c r="A40" s="13" t="s">
        <v>23</v>
      </c>
      <c r="B40" s="170" t="s">
        <v>24</v>
      </c>
      <c r="C40" s="171"/>
      <c r="D40" s="11"/>
      <c r="E40" s="11"/>
      <c r="F40" s="11"/>
      <c r="G40" s="11"/>
    </row>
    <row r="41" spans="1:7" ht="42" customHeight="1" thickBot="1" x14ac:dyDescent="0.3">
      <c r="A41" s="13" t="s">
        <v>25</v>
      </c>
      <c r="B41" s="166" t="s">
        <v>26</v>
      </c>
      <c r="C41" s="167"/>
      <c r="D41" s="11"/>
      <c r="E41" s="11"/>
      <c r="F41" s="11"/>
      <c r="G41" s="11"/>
    </row>
    <row r="42" spans="1:7" ht="39.75" customHeight="1" thickBot="1" x14ac:dyDescent="0.3">
      <c r="A42" s="13" t="s">
        <v>27</v>
      </c>
      <c r="B42" s="166" t="s">
        <v>28</v>
      </c>
      <c r="C42" s="167"/>
      <c r="D42" s="11"/>
      <c r="E42" s="11"/>
      <c r="F42" s="11"/>
      <c r="G42" s="11"/>
    </row>
    <row r="43" spans="1:7" ht="15.75" thickBot="1" x14ac:dyDescent="0.3">
      <c r="A43" s="13"/>
      <c r="B43" s="160"/>
      <c r="C43" s="161"/>
      <c r="D43" s="11"/>
      <c r="E43" s="11"/>
      <c r="F43" s="11"/>
      <c r="G43" s="11"/>
    </row>
    <row r="44" spans="1:7" ht="15.75" thickBot="1" x14ac:dyDescent="0.3">
      <c r="A44" s="13"/>
      <c r="B44" s="160"/>
      <c r="C44" s="161"/>
      <c r="D44" s="11"/>
      <c r="E44" s="11"/>
      <c r="F44" s="11"/>
      <c r="G44" s="11"/>
    </row>
    <row r="45" spans="1:7" ht="43.5" customHeight="1" thickBot="1" x14ac:dyDescent="0.3">
      <c r="A45" s="13">
        <v>2</v>
      </c>
      <c r="B45" s="154" t="s">
        <v>29</v>
      </c>
      <c r="C45" s="156"/>
      <c r="D45" s="12" t="s">
        <v>11</v>
      </c>
      <c r="E45" s="12" t="s">
        <v>11</v>
      </c>
      <c r="F45" s="12" t="s">
        <v>11</v>
      </c>
      <c r="G45" s="11"/>
    </row>
    <row r="46" spans="1:7" ht="21" customHeight="1" x14ac:dyDescent="0.25">
      <c r="A46" s="7"/>
      <c r="B46" s="168" t="s">
        <v>9</v>
      </c>
      <c r="C46" s="169"/>
      <c r="D46" s="10"/>
      <c r="E46" s="10"/>
      <c r="F46" s="10"/>
      <c r="G46" s="10"/>
    </row>
    <row r="47" spans="1:7" ht="51" customHeight="1" thickBot="1" x14ac:dyDescent="0.3">
      <c r="A47" s="13" t="s">
        <v>30</v>
      </c>
      <c r="B47" s="170" t="s">
        <v>24</v>
      </c>
      <c r="C47" s="171"/>
      <c r="D47" s="11"/>
      <c r="E47" s="11"/>
      <c r="F47" s="11"/>
      <c r="G47" s="11"/>
    </row>
    <row r="48" spans="1:7" ht="43.5" customHeight="1" thickBot="1" x14ac:dyDescent="0.3">
      <c r="A48" s="13" t="s">
        <v>31</v>
      </c>
      <c r="B48" s="166" t="s">
        <v>26</v>
      </c>
      <c r="C48" s="167"/>
      <c r="D48" s="11"/>
      <c r="E48" s="11"/>
      <c r="F48" s="11"/>
      <c r="G48" s="11"/>
    </row>
    <row r="49" spans="1:7" ht="33" customHeight="1" thickBot="1" x14ac:dyDescent="0.3">
      <c r="A49" s="13" t="s">
        <v>32</v>
      </c>
      <c r="B49" s="166" t="s">
        <v>28</v>
      </c>
      <c r="C49" s="167"/>
      <c r="D49" s="11"/>
      <c r="E49" s="11"/>
      <c r="F49" s="11"/>
      <c r="G49" s="11"/>
    </row>
    <row r="50" spans="1:7" ht="15.75" thickBot="1" x14ac:dyDescent="0.3">
      <c r="A50" s="13"/>
      <c r="B50" s="160"/>
      <c r="C50" s="161"/>
      <c r="D50" s="11"/>
      <c r="E50" s="11"/>
      <c r="F50" s="11"/>
      <c r="G50" s="11"/>
    </row>
    <row r="51" spans="1:7" ht="15.75" thickBot="1" x14ac:dyDescent="0.3">
      <c r="A51" s="13"/>
      <c r="B51" s="160"/>
      <c r="C51" s="161"/>
      <c r="D51" s="11"/>
      <c r="E51" s="11"/>
      <c r="F51" s="11"/>
      <c r="G51" s="11"/>
    </row>
    <row r="52" spans="1:7" ht="15.75" thickBot="1" x14ac:dyDescent="0.3">
      <c r="A52" s="14"/>
      <c r="B52" s="154" t="s">
        <v>10</v>
      </c>
      <c r="C52" s="156"/>
      <c r="D52" s="12" t="s">
        <v>11</v>
      </c>
      <c r="E52" s="12" t="s">
        <v>11</v>
      </c>
      <c r="F52" s="12" t="s">
        <v>11</v>
      </c>
      <c r="G52" s="11"/>
    </row>
    <row r="53" spans="1:7" ht="56.25" customHeight="1" x14ac:dyDescent="0.25">
      <c r="A53" s="22" t="s">
        <v>1</v>
      </c>
    </row>
    <row r="54" spans="1:7" ht="0.75" customHeight="1" x14ac:dyDescent="0.25">
      <c r="A54" s="2"/>
      <c r="B54" s="2"/>
      <c r="C54" s="2"/>
    </row>
    <row r="55" spans="1:7" ht="26.25" customHeight="1" thickBot="1" x14ac:dyDescent="0.3">
      <c r="A55" s="15" t="s">
        <v>2</v>
      </c>
      <c r="B55" s="176"/>
      <c r="C55" s="176"/>
    </row>
    <row r="56" spans="1:7" hidden="1" x14ac:dyDescent="0.25">
      <c r="A56" s="3"/>
      <c r="B56" s="177"/>
      <c r="C56" s="177"/>
    </row>
    <row r="57" spans="1:7" ht="26.25" customHeight="1" thickBot="1" x14ac:dyDescent="0.3">
      <c r="A57" s="144" t="s">
        <v>3</v>
      </c>
      <c r="B57" s="144"/>
      <c r="C57" s="4"/>
    </row>
    <row r="58" spans="1:7" ht="15.75" x14ac:dyDescent="0.25">
      <c r="A58" s="21" t="s">
        <v>33</v>
      </c>
    </row>
    <row r="59" spans="1:7" ht="15.75" thickBot="1" x14ac:dyDescent="0.3">
      <c r="A59" s="2"/>
      <c r="B59" s="2"/>
      <c r="C59" s="2"/>
      <c r="D59" s="2"/>
      <c r="E59" s="2"/>
      <c r="F59" s="2"/>
    </row>
    <row r="60" spans="1:7" x14ac:dyDescent="0.25">
      <c r="A60" s="174" t="s">
        <v>34</v>
      </c>
      <c r="B60" s="174" t="s">
        <v>13</v>
      </c>
      <c r="C60" s="174" t="s">
        <v>35</v>
      </c>
      <c r="D60" s="8" t="s">
        <v>15</v>
      </c>
      <c r="E60" s="174" t="s">
        <v>38</v>
      </c>
      <c r="F60" s="174" t="s">
        <v>39</v>
      </c>
    </row>
    <row r="61" spans="1:7" ht="45" customHeight="1" x14ac:dyDescent="0.25">
      <c r="A61" s="157"/>
      <c r="B61" s="157"/>
      <c r="C61" s="157"/>
      <c r="D61" s="9" t="s">
        <v>36</v>
      </c>
      <c r="E61" s="157"/>
      <c r="F61" s="157"/>
    </row>
    <row r="62" spans="1:7" ht="15.75" thickBot="1" x14ac:dyDescent="0.3">
      <c r="A62" s="158"/>
      <c r="B62" s="158"/>
      <c r="C62" s="158"/>
      <c r="D62" s="12" t="s">
        <v>37</v>
      </c>
      <c r="E62" s="158"/>
      <c r="F62" s="158"/>
    </row>
    <row r="63" spans="1:7" ht="15.75" thickBot="1" x14ac:dyDescent="0.3">
      <c r="A63" s="43">
        <v>1</v>
      </c>
      <c r="B63" s="24">
        <v>2</v>
      </c>
      <c r="C63" s="24">
        <v>3</v>
      </c>
      <c r="D63" s="24">
        <v>4</v>
      </c>
      <c r="E63" s="24">
        <v>5</v>
      </c>
      <c r="F63" s="24">
        <v>6</v>
      </c>
    </row>
    <row r="64" spans="1:7" ht="38.25" customHeight="1" thickBot="1" x14ac:dyDescent="0.3">
      <c r="A64" s="13">
        <v>1</v>
      </c>
      <c r="B64" s="12" t="s">
        <v>40</v>
      </c>
      <c r="C64" s="11"/>
      <c r="D64" s="11"/>
      <c r="E64" s="11"/>
      <c r="F64" s="11"/>
    </row>
    <row r="65" spans="1:6" ht="15.75" thickBot="1" x14ac:dyDescent="0.3">
      <c r="A65" s="13"/>
      <c r="B65" s="11"/>
      <c r="C65" s="11"/>
      <c r="D65" s="11"/>
      <c r="E65" s="11"/>
      <c r="F65" s="11"/>
    </row>
    <row r="66" spans="1:6" ht="15.75" thickBot="1" x14ac:dyDescent="0.3">
      <c r="A66" s="13"/>
      <c r="B66" s="11"/>
      <c r="C66" s="11"/>
      <c r="D66" s="11"/>
      <c r="E66" s="11"/>
      <c r="F66" s="11"/>
    </row>
    <row r="67" spans="1:6" ht="15.75" thickBot="1" x14ac:dyDescent="0.3">
      <c r="A67" s="14"/>
      <c r="B67" s="12" t="s">
        <v>10</v>
      </c>
      <c r="C67" s="12" t="s">
        <v>11</v>
      </c>
      <c r="D67" s="12" t="s">
        <v>11</v>
      </c>
      <c r="E67" s="12" t="s">
        <v>11</v>
      </c>
      <c r="F67" s="11"/>
    </row>
    <row r="68" spans="1:6" ht="38.25" customHeight="1" x14ac:dyDescent="0.25">
      <c r="A68" s="22" t="s">
        <v>41</v>
      </c>
    </row>
    <row r="69" spans="1:6" hidden="1" x14ac:dyDescent="0.25">
      <c r="A69" s="2"/>
      <c r="B69" s="2"/>
      <c r="C69" s="2"/>
    </row>
    <row r="70" spans="1:6" ht="30.75" customHeight="1" thickBot="1" x14ac:dyDescent="0.3">
      <c r="A70" s="15" t="s">
        <v>2</v>
      </c>
      <c r="B70" s="142"/>
      <c r="C70" s="142"/>
    </row>
    <row r="71" spans="1:6" hidden="1" x14ac:dyDescent="0.25">
      <c r="A71" s="16"/>
      <c r="B71" s="143"/>
      <c r="C71" s="143"/>
    </row>
    <row r="72" spans="1:6" ht="30.75" customHeight="1" thickBot="1" x14ac:dyDescent="0.3">
      <c r="A72" s="144" t="s">
        <v>3</v>
      </c>
      <c r="B72" s="144"/>
      <c r="C72" s="17"/>
    </row>
    <row r="73" spans="1:6" ht="0.75" hidden="1" customHeight="1" x14ac:dyDescent="0.25"/>
    <row r="74" spans="1:6" ht="52.5" customHeight="1" thickBot="1" x14ac:dyDescent="0.3">
      <c r="A74" s="175" t="s">
        <v>42</v>
      </c>
      <c r="B74" s="175"/>
      <c r="C74" s="175"/>
      <c r="D74" s="175"/>
      <c r="E74" s="175"/>
    </row>
    <row r="75" spans="1:6" ht="15.75" hidden="1" thickBot="1" x14ac:dyDescent="0.3">
      <c r="A75" s="2"/>
      <c r="B75" s="2"/>
      <c r="C75" s="2"/>
      <c r="D75" s="2"/>
      <c r="E75" s="2"/>
    </row>
    <row r="76" spans="1:6" ht="59.25" customHeight="1" x14ac:dyDescent="0.25">
      <c r="A76" s="5" t="s">
        <v>5</v>
      </c>
      <c r="B76" s="145" t="s">
        <v>43</v>
      </c>
      <c r="C76" s="147"/>
      <c r="D76" s="174" t="s">
        <v>44</v>
      </c>
      <c r="E76" s="174" t="s">
        <v>45</v>
      </c>
    </row>
    <row r="77" spans="1:6" ht="15.75" thickBot="1" x14ac:dyDescent="0.3">
      <c r="A77" s="13" t="s">
        <v>6</v>
      </c>
      <c r="B77" s="151"/>
      <c r="C77" s="153"/>
      <c r="D77" s="158"/>
      <c r="E77" s="158"/>
    </row>
    <row r="78" spans="1:6" ht="15.75" thickBot="1" x14ac:dyDescent="0.3">
      <c r="A78" s="13">
        <v>1</v>
      </c>
      <c r="B78" s="154">
        <v>2</v>
      </c>
      <c r="C78" s="156"/>
      <c r="D78" s="12">
        <v>3</v>
      </c>
      <c r="E78" s="12">
        <v>4</v>
      </c>
    </row>
    <row r="79" spans="1:6" ht="30" customHeight="1" thickBot="1" x14ac:dyDescent="0.3">
      <c r="A79" s="13">
        <v>1</v>
      </c>
      <c r="B79" s="154" t="s">
        <v>46</v>
      </c>
      <c r="C79" s="156"/>
      <c r="D79" s="12" t="s">
        <v>11</v>
      </c>
      <c r="E79" s="11"/>
    </row>
    <row r="80" spans="1:6" x14ac:dyDescent="0.25">
      <c r="A80" s="7"/>
      <c r="B80" s="168" t="s">
        <v>9</v>
      </c>
      <c r="C80" s="169"/>
      <c r="D80" s="10"/>
      <c r="E80" s="10"/>
    </row>
    <row r="81" spans="1:5" ht="15.75" thickBot="1" x14ac:dyDescent="0.3">
      <c r="A81" s="13" t="s">
        <v>23</v>
      </c>
      <c r="B81" s="170" t="s">
        <v>47</v>
      </c>
      <c r="C81" s="171"/>
      <c r="D81" s="11"/>
      <c r="E81" s="11"/>
    </row>
    <row r="82" spans="1:5" ht="15.75" thickBot="1" x14ac:dyDescent="0.3">
      <c r="A82" s="13" t="s">
        <v>25</v>
      </c>
      <c r="B82" s="166" t="s">
        <v>48</v>
      </c>
      <c r="C82" s="167"/>
      <c r="D82" s="11"/>
      <c r="E82" s="11"/>
    </row>
    <row r="83" spans="1:5" ht="15.75" thickBot="1" x14ac:dyDescent="0.3">
      <c r="A83" s="13" t="s">
        <v>27</v>
      </c>
      <c r="B83" s="166" t="s">
        <v>49</v>
      </c>
      <c r="C83" s="167"/>
      <c r="D83" s="11"/>
      <c r="E83" s="11"/>
    </row>
    <row r="84" spans="1:5" ht="30" customHeight="1" thickBot="1" x14ac:dyDescent="0.3">
      <c r="A84" s="13">
        <v>2</v>
      </c>
      <c r="B84" s="154" t="s">
        <v>50</v>
      </c>
      <c r="C84" s="156"/>
      <c r="D84" s="12" t="s">
        <v>11</v>
      </c>
      <c r="E84" s="11"/>
    </row>
    <row r="85" spans="1:5" x14ac:dyDescent="0.25">
      <c r="A85" s="7"/>
      <c r="B85" s="168" t="s">
        <v>9</v>
      </c>
      <c r="C85" s="169"/>
      <c r="D85" s="10"/>
      <c r="E85" s="10"/>
    </row>
    <row r="86" spans="1:5" ht="48" customHeight="1" thickBot="1" x14ac:dyDescent="0.3">
      <c r="A86" s="13" t="s">
        <v>30</v>
      </c>
      <c r="B86" s="170" t="s">
        <v>51</v>
      </c>
      <c r="C86" s="171"/>
      <c r="D86" s="11"/>
      <c r="E86" s="11"/>
    </row>
    <row r="87" spans="1:5" ht="48" customHeight="1" thickBot="1" x14ac:dyDescent="0.3">
      <c r="A87" s="13" t="s">
        <v>31</v>
      </c>
      <c r="B87" s="166" t="s">
        <v>52</v>
      </c>
      <c r="C87" s="167"/>
      <c r="D87" s="11"/>
      <c r="E87" s="11"/>
    </row>
    <row r="88" spans="1:5" ht="49.5" customHeight="1" thickBot="1" x14ac:dyDescent="0.3">
      <c r="A88" s="13" t="s">
        <v>32</v>
      </c>
      <c r="B88" s="166" t="s">
        <v>53</v>
      </c>
      <c r="C88" s="167"/>
      <c r="D88" s="11"/>
      <c r="E88" s="11"/>
    </row>
    <row r="89" spans="1:5" ht="51.75" customHeight="1" thickBot="1" x14ac:dyDescent="0.3">
      <c r="A89" s="13" t="s">
        <v>54</v>
      </c>
      <c r="B89" s="166" t="s">
        <v>55</v>
      </c>
      <c r="C89" s="167"/>
      <c r="D89" s="11"/>
      <c r="E89" s="11"/>
    </row>
    <row r="90" spans="1:5" ht="65.25" customHeight="1" thickBot="1" x14ac:dyDescent="0.3">
      <c r="A90" s="13" t="s">
        <v>56</v>
      </c>
      <c r="B90" s="166" t="s">
        <v>55</v>
      </c>
      <c r="C90" s="167"/>
      <c r="D90" s="11"/>
      <c r="E90" s="11"/>
    </row>
    <row r="91" spans="1:5" ht="44.25" customHeight="1" thickBot="1" x14ac:dyDescent="0.3">
      <c r="A91" s="13">
        <v>3</v>
      </c>
      <c r="B91" s="154" t="s">
        <v>57</v>
      </c>
      <c r="C91" s="156"/>
      <c r="D91" s="11"/>
      <c r="E91" s="11"/>
    </row>
    <row r="92" spans="1:5" ht="15.75" thickBot="1" x14ac:dyDescent="0.3">
      <c r="A92" s="14"/>
      <c r="B92" s="154" t="s">
        <v>10</v>
      </c>
      <c r="C92" s="156"/>
      <c r="D92" s="12" t="s">
        <v>11</v>
      </c>
      <c r="E92" s="11"/>
    </row>
    <row r="93" spans="1:5" ht="81.75" customHeight="1" x14ac:dyDescent="0.25">
      <c r="A93" s="178" t="s">
        <v>58</v>
      </c>
      <c r="B93" s="178"/>
      <c r="C93" s="178"/>
      <c r="D93" s="178"/>
      <c r="E93" s="178"/>
    </row>
    <row r="94" spans="1:5" ht="18.75" x14ac:dyDescent="0.25">
      <c r="A94" s="22" t="s">
        <v>59</v>
      </c>
    </row>
    <row r="95" spans="1:5" x14ac:dyDescent="0.25">
      <c r="A95" s="2"/>
      <c r="B95" s="2"/>
      <c r="C95" s="2"/>
    </row>
    <row r="96" spans="1:5" ht="24" customHeight="1" thickBot="1" x14ac:dyDescent="0.3">
      <c r="A96" s="15" t="s">
        <v>2</v>
      </c>
      <c r="B96" s="142"/>
      <c r="C96" s="142"/>
    </row>
    <row r="97" spans="1:5" hidden="1" x14ac:dyDescent="0.25">
      <c r="A97" s="16"/>
      <c r="B97" s="143"/>
      <c r="C97" s="143"/>
    </row>
    <row r="98" spans="1:5" ht="20.25" customHeight="1" thickBot="1" x14ac:dyDescent="0.3">
      <c r="A98" s="144" t="s">
        <v>3</v>
      </c>
      <c r="B98" s="144"/>
      <c r="C98" s="17"/>
    </row>
    <row r="99" spans="1:5" ht="14.25" customHeight="1" thickBot="1" x14ac:dyDescent="0.3">
      <c r="A99" s="1"/>
    </row>
    <row r="100" spans="1:5" ht="15.75" hidden="1" thickBot="1" x14ac:dyDescent="0.3">
      <c r="A100" s="2"/>
      <c r="B100" s="2"/>
      <c r="C100" s="2"/>
      <c r="D100" s="2"/>
      <c r="E100" s="2"/>
    </row>
    <row r="101" spans="1:5" ht="59.25" customHeight="1" x14ac:dyDescent="0.25">
      <c r="A101" s="5" t="s">
        <v>5</v>
      </c>
      <c r="B101" s="174" t="s">
        <v>60</v>
      </c>
      <c r="C101" s="174" t="s">
        <v>61</v>
      </c>
      <c r="D101" s="174" t="s">
        <v>62</v>
      </c>
      <c r="E101" s="174" t="s">
        <v>63</v>
      </c>
    </row>
    <row r="102" spans="1:5" ht="15.75" thickBot="1" x14ac:dyDescent="0.3">
      <c r="A102" s="13" t="s">
        <v>6</v>
      </c>
      <c r="B102" s="158"/>
      <c r="C102" s="158"/>
      <c r="D102" s="158"/>
      <c r="E102" s="158"/>
    </row>
    <row r="103" spans="1:5" ht="15.75" thickBot="1" x14ac:dyDescent="0.3">
      <c r="A103" s="13">
        <v>1</v>
      </c>
      <c r="B103" s="12">
        <v>2</v>
      </c>
      <c r="C103" s="12">
        <v>3</v>
      </c>
      <c r="D103" s="12">
        <v>4</v>
      </c>
      <c r="E103" s="12">
        <v>5</v>
      </c>
    </row>
    <row r="104" spans="1:5" ht="15.75" thickBot="1" x14ac:dyDescent="0.3">
      <c r="A104" s="13"/>
      <c r="B104" s="11"/>
      <c r="C104" s="11"/>
      <c r="D104" s="11"/>
      <c r="E104" s="11"/>
    </row>
    <row r="105" spans="1:5" ht="15.75" thickBot="1" x14ac:dyDescent="0.3">
      <c r="A105" s="13"/>
      <c r="B105" s="11"/>
      <c r="C105" s="11"/>
      <c r="D105" s="11"/>
      <c r="E105" s="11"/>
    </row>
    <row r="106" spans="1:5" ht="15.75" thickBot="1" x14ac:dyDescent="0.3">
      <c r="A106" s="13"/>
      <c r="B106" s="11"/>
      <c r="C106" s="11"/>
      <c r="D106" s="11"/>
      <c r="E106" s="11"/>
    </row>
    <row r="107" spans="1:5" ht="15.75" thickBot="1" x14ac:dyDescent="0.3">
      <c r="A107" s="13"/>
      <c r="B107" s="11"/>
      <c r="C107" s="11"/>
      <c r="D107" s="11"/>
      <c r="E107" s="11"/>
    </row>
    <row r="108" spans="1:5" ht="15.75" thickBot="1" x14ac:dyDescent="0.3">
      <c r="A108" s="14"/>
      <c r="B108" s="12" t="s">
        <v>10</v>
      </c>
      <c r="C108" s="12" t="s">
        <v>11</v>
      </c>
      <c r="D108" s="12" t="s">
        <v>11</v>
      </c>
      <c r="E108" s="11"/>
    </row>
    <row r="109" spans="1:5" ht="49.5" customHeight="1" x14ac:dyDescent="0.25">
      <c r="A109" s="22" t="s">
        <v>64</v>
      </c>
    </row>
    <row r="110" spans="1:5" hidden="1" x14ac:dyDescent="0.25">
      <c r="A110" s="2"/>
      <c r="B110" s="2"/>
      <c r="C110" s="2"/>
    </row>
    <row r="111" spans="1:5" ht="23.25" thickBot="1" x14ac:dyDescent="0.3">
      <c r="A111" s="15" t="s">
        <v>2</v>
      </c>
      <c r="B111" s="142"/>
      <c r="C111" s="142"/>
    </row>
    <row r="112" spans="1:5" hidden="1" x14ac:dyDescent="0.25">
      <c r="A112" s="16"/>
      <c r="B112" s="143"/>
      <c r="C112" s="143"/>
    </row>
    <row r="113" spans="1:7" ht="19.5" customHeight="1" thickBot="1" x14ac:dyDescent="0.3">
      <c r="A113" s="144" t="s">
        <v>3</v>
      </c>
      <c r="B113" s="144"/>
      <c r="C113" s="17"/>
    </row>
    <row r="114" spans="1:7" ht="15.75" x14ac:dyDescent="0.25">
      <c r="A114" s="21" t="s">
        <v>65</v>
      </c>
    </row>
    <row r="115" spans="1:7" ht="0.75" customHeight="1" thickBot="1" x14ac:dyDescent="0.3">
      <c r="A115" s="2"/>
      <c r="B115" s="2"/>
      <c r="C115" s="2"/>
      <c r="D115" s="2"/>
      <c r="E115" s="2"/>
      <c r="F115" s="2"/>
      <c r="G115" s="2"/>
    </row>
    <row r="116" spans="1:7" ht="109.5" customHeight="1" thickBot="1" x14ac:dyDescent="0.3">
      <c r="A116" s="18" t="s">
        <v>34</v>
      </c>
      <c r="B116" s="154" t="s">
        <v>13</v>
      </c>
      <c r="C116" s="155"/>
      <c r="D116" s="156"/>
      <c r="E116" s="19" t="s">
        <v>66</v>
      </c>
      <c r="F116" s="19" t="s">
        <v>67</v>
      </c>
      <c r="G116" s="19" t="s">
        <v>68</v>
      </c>
    </row>
    <row r="117" spans="1:7" ht="15.75" thickBot="1" x14ac:dyDescent="0.3">
      <c r="A117" s="13">
        <v>1</v>
      </c>
      <c r="B117" s="154">
        <v>2</v>
      </c>
      <c r="C117" s="155"/>
      <c r="D117" s="156"/>
      <c r="E117" s="12">
        <v>3</v>
      </c>
      <c r="F117" s="12">
        <v>4</v>
      </c>
      <c r="G117" s="12">
        <v>5</v>
      </c>
    </row>
    <row r="118" spans="1:7" ht="15.75" thickBot="1" x14ac:dyDescent="0.3">
      <c r="A118" s="13">
        <v>1</v>
      </c>
      <c r="B118" s="154" t="s">
        <v>69</v>
      </c>
      <c r="C118" s="155"/>
      <c r="D118" s="156"/>
      <c r="E118" s="11"/>
      <c r="F118" s="11"/>
      <c r="G118" s="11"/>
    </row>
    <row r="119" spans="1:7" ht="15" customHeight="1" x14ac:dyDescent="0.25">
      <c r="A119" s="7"/>
      <c r="B119" s="187" t="s">
        <v>70</v>
      </c>
      <c r="C119" s="188"/>
      <c r="D119" s="29"/>
      <c r="E119" s="10"/>
      <c r="F119" s="10"/>
      <c r="G119" s="10"/>
    </row>
    <row r="120" spans="1:7" ht="15.75" thickBot="1" x14ac:dyDescent="0.3">
      <c r="A120" s="14"/>
      <c r="B120" s="170" t="s">
        <v>71</v>
      </c>
      <c r="C120" s="189"/>
      <c r="D120" s="30"/>
      <c r="E120" s="11"/>
      <c r="F120" s="11"/>
      <c r="G120" s="11"/>
    </row>
    <row r="121" spans="1:7" x14ac:dyDescent="0.25">
      <c r="A121" s="7"/>
      <c r="B121" s="191" t="s">
        <v>72</v>
      </c>
      <c r="C121" s="192"/>
      <c r="D121" s="193"/>
      <c r="E121" s="10"/>
      <c r="F121" s="10"/>
      <c r="G121" s="10"/>
    </row>
    <row r="122" spans="1:7" ht="15.75" thickBot="1" x14ac:dyDescent="0.3">
      <c r="A122" s="14"/>
      <c r="B122" s="194" t="s">
        <v>73</v>
      </c>
      <c r="C122" s="159"/>
      <c r="D122" s="195"/>
      <c r="E122" s="11"/>
      <c r="F122" s="11"/>
      <c r="G122" s="11"/>
    </row>
    <row r="123" spans="1:7" ht="15.75" thickBot="1" x14ac:dyDescent="0.3">
      <c r="A123" s="14"/>
      <c r="B123" s="166" t="s">
        <v>74</v>
      </c>
      <c r="C123" s="190"/>
      <c r="D123" s="167"/>
      <c r="E123" s="11"/>
      <c r="F123" s="11"/>
      <c r="G123" s="11"/>
    </row>
    <row r="124" spans="1:7" x14ac:dyDescent="0.25">
      <c r="A124" s="7"/>
      <c r="B124" s="191" t="s">
        <v>72</v>
      </c>
      <c r="C124" s="192"/>
      <c r="D124" s="193"/>
      <c r="E124" s="10"/>
      <c r="F124" s="10"/>
      <c r="G124" s="10"/>
    </row>
    <row r="125" spans="1:7" ht="15.75" thickBot="1" x14ac:dyDescent="0.3">
      <c r="A125" s="14"/>
      <c r="B125" s="194" t="s">
        <v>73</v>
      </c>
      <c r="C125" s="159"/>
      <c r="D125" s="195"/>
      <c r="E125" s="11"/>
      <c r="F125" s="11"/>
      <c r="G125" s="11"/>
    </row>
    <row r="126" spans="1:7" ht="15.75" thickBot="1" x14ac:dyDescent="0.3">
      <c r="A126" s="13"/>
      <c r="B126" s="160"/>
      <c r="C126" s="196"/>
      <c r="D126" s="161"/>
      <c r="E126" s="11"/>
      <c r="F126" s="11"/>
      <c r="G126" s="11"/>
    </row>
    <row r="127" spans="1:7" ht="15.75" thickBot="1" x14ac:dyDescent="0.3">
      <c r="A127" s="13"/>
      <c r="B127" s="160"/>
      <c r="C127" s="196"/>
      <c r="D127" s="161"/>
      <c r="E127" s="11"/>
      <c r="F127" s="11"/>
      <c r="G127" s="11"/>
    </row>
    <row r="128" spans="1:7" ht="15.75" thickBot="1" x14ac:dyDescent="0.3">
      <c r="A128" s="14"/>
      <c r="B128" s="154" t="s">
        <v>10</v>
      </c>
      <c r="C128" s="155"/>
      <c r="D128" s="156"/>
      <c r="E128" s="11"/>
      <c r="F128" s="12" t="s">
        <v>11</v>
      </c>
      <c r="G128" s="11"/>
    </row>
    <row r="129" spans="1:6" ht="39" customHeight="1" thickBot="1" x14ac:dyDescent="0.3">
      <c r="A129" s="21" t="s">
        <v>75</v>
      </c>
    </row>
    <row r="130" spans="1:6" ht="15.75" hidden="1" thickBot="1" x14ac:dyDescent="0.3">
      <c r="A130" s="2"/>
      <c r="B130" s="2"/>
      <c r="C130" s="2"/>
      <c r="D130" s="2"/>
      <c r="E130" s="2"/>
      <c r="F130" s="2"/>
    </row>
    <row r="131" spans="1:6" ht="60.75" thickBot="1" x14ac:dyDescent="0.3">
      <c r="A131" s="18" t="s">
        <v>34</v>
      </c>
      <c r="B131" s="154" t="s">
        <v>13</v>
      </c>
      <c r="C131" s="156"/>
      <c r="D131" s="19" t="s">
        <v>76</v>
      </c>
      <c r="E131" s="19" t="s">
        <v>67</v>
      </c>
      <c r="F131" s="19" t="s">
        <v>77</v>
      </c>
    </row>
    <row r="132" spans="1:6" ht="15.75" thickBot="1" x14ac:dyDescent="0.3">
      <c r="A132" s="13">
        <v>1</v>
      </c>
      <c r="B132" s="154">
        <v>2</v>
      </c>
      <c r="C132" s="156"/>
      <c r="D132" s="12">
        <v>3</v>
      </c>
      <c r="E132" s="12">
        <v>4</v>
      </c>
      <c r="F132" s="12">
        <v>5</v>
      </c>
    </row>
    <row r="133" spans="1:6" ht="15.75" thickBot="1" x14ac:dyDescent="0.3">
      <c r="A133" s="13">
        <v>1</v>
      </c>
      <c r="B133" s="154" t="s">
        <v>78</v>
      </c>
      <c r="C133" s="156"/>
      <c r="D133" s="11"/>
      <c r="E133" s="11"/>
      <c r="F133" s="11"/>
    </row>
    <row r="134" spans="1:6" ht="37.5" customHeight="1" thickBot="1" x14ac:dyDescent="0.3">
      <c r="A134" s="14"/>
      <c r="B134" s="4"/>
      <c r="C134" s="12" t="s">
        <v>79</v>
      </c>
      <c r="D134" s="11"/>
      <c r="E134" s="11"/>
      <c r="F134" s="11"/>
    </row>
    <row r="135" spans="1:6" ht="15.75" thickBot="1" x14ac:dyDescent="0.3">
      <c r="A135" s="13"/>
      <c r="B135" s="160"/>
      <c r="C135" s="161"/>
      <c r="D135" s="11"/>
      <c r="E135" s="11"/>
      <c r="F135" s="11"/>
    </row>
    <row r="136" spans="1:6" ht="15.75" thickBot="1" x14ac:dyDescent="0.3">
      <c r="A136" s="14"/>
      <c r="B136" s="154" t="s">
        <v>10</v>
      </c>
      <c r="C136" s="156"/>
      <c r="D136" s="12" t="s">
        <v>11</v>
      </c>
      <c r="E136" s="12" t="s">
        <v>11</v>
      </c>
      <c r="F136" s="11"/>
    </row>
    <row r="137" spans="1:6" ht="47.25" customHeight="1" x14ac:dyDescent="0.25">
      <c r="A137" s="21" t="s">
        <v>80</v>
      </c>
    </row>
    <row r="138" spans="1:6" hidden="1" x14ac:dyDescent="0.25">
      <c r="A138" s="2"/>
      <c r="B138" s="2"/>
      <c r="C138" s="2"/>
    </row>
    <row r="139" spans="1:6" ht="23.25" thickBot="1" x14ac:dyDescent="0.3">
      <c r="A139" s="15" t="s">
        <v>2</v>
      </c>
      <c r="B139" s="142"/>
      <c r="C139" s="142"/>
    </row>
    <row r="140" spans="1:6" hidden="1" x14ac:dyDescent="0.25">
      <c r="A140" s="16"/>
      <c r="B140" s="143"/>
      <c r="C140" s="143"/>
    </row>
    <row r="141" spans="1:6" ht="21" customHeight="1" thickBot="1" x14ac:dyDescent="0.3">
      <c r="A141" s="144" t="s">
        <v>3</v>
      </c>
      <c r="B141" s="144"/>
      <c r="C141" s="17"/>
    </row>
    <row r="142" spans="1:6" hidden="1" x14ac:dyDescent="0.25">
      <c r="A142" s="1"/>
    </row>
    <row r="143" spans="1:6" ht="0.75" customHeight="1" thickBot="1" x14ac:dyDescent="0.3">
      <c r="A143" s="2"/>
      <c r="B143" s="2"/>
      <c r="C143" s="2"/>
      <c r="D143" s="2"/>
      <c r="E143" s="2"/>
      <c r="F143" s="2"/>
    </row>
    <row r="144" spans="1:6" ht="29.25" customHeight="1" x14ac:dyDescent="0.25">
      <c r="A144" s="5" t="s">
        <v>5</v>
      </c>
      <c r="B144" s="145" t="s">
        <v>13</v>
      </c>
      <c r="C144" s="147"/>
      <c r="D144" s="174" t="s">
        <v>66</v>
      </c>
      <c r="E144" s="174" t="s">
        <v>67</v>
      </c>
      <c r="F144" s="174" t="s">
        <v>81</v>
      </c>
    </row>
    <row r="145" spans="1:6" ht="15.75" thickBot="1" x14ac:dyDescent="0.3">
      <c r="A145" s="13" t="s">
        <v>6</v>
      </c>
      <c r="B145" s="151"/>
      <c r="C145" s="153"/>
      <c r="D145" s="158"/>
      <c r="E145" s="158"/>
      <c r="F145" s="158"/>
    </row>
    <row r="146" spans="1:6" ht="15.75" thickBot="1" x14ac:dyDescent="0.3">
      <c r="A146" s="25">
        <v>1</v>
      </c>
      <c r="B146" s="172">
        <v>2</v>
      </c>
      <c r="C146" s="173"/>
      <c r="D146" s="24">
        <v>3</v>
      </c>
      <c r="E146" s="24">
        <v>4</v>
      </c>
      <c r="F146" s="24">
        <v>5</v>
      </c>
    </row>
    <row r="147" spans="1:6" ht="15.75" thickBot="1" x14ac:dyDescent="0.3">
      <c r="A147" s="13">
        <v>1</v>
      </c>
      <c r="B147" s="154" t="s">
        <v>82</v>
      </c>
      <c r="C147" s="156"/>
      <c r="D147" s="11"/>
      <c r="E147" s="11"/>
      <c r="F147" s="11"/>
    </row>
    <row r="148" spans="1:6" ht="15.75" thickBot="1" x14ac:dyDescent="0.3">
      <c r="A148" s="14"/>
      <c r="B148" s="166" t="s">
        <v>83</v>
      </c>
      <c r="C148" s="167"/>
      <c r="D148" s="11"/>
      <c r="E148" s="11"/>
      <c r="F148" s="11"/>
    </row>
    <row r="149" spans="1:6" ht="15.75" thickBot="1" x14ac:dyDescent="0.3">
      <c r="A149" s="13">
        <v>2</v>
      </c>
      <c r="B149" s="154" t="s">
        <v>84</v>
      </c>
      <c r="C149" s="156"/>
      <c r="D149" s="11"/>
      <c r="E149" s="11"/>
      <c r="F149" s="11"/>
    </row>
    <row r="150" spans="1:6" ht="15.75" thickBot="1" x14ac:dyDescent="0.3">
      <c r="A150" s="14"/>
      <c r="B150" s="166" t="s">
        <v>85</v>
      </c>
      <c r="C150" s="167"/>
      <c r="D150" s="11"/>
      <c r="E150" s="11"/>
      <c r="F150" s="11"/>
    </row>
    <row r="151" spans="1:6" ht="15.75" thickBot="1" x14ac:dyDescent="0.3">
      <c r="A151" s="13"/>
      <c r="B151" s="160"/>
      <c r="C151" s="161"/>
      <c r="D151" s="11"/>
      <c r="E151" s="11"/>
      <c r="F151" s="11"/>
    </row>
    <row r="152" spans="1:6" ht="15.75" thickBot="1" x14ac:dyDescent="0.3">
      <c r="A152" s="14"/>
      <c r="B152" s="154" t="s">
        <v>10</v>
      </c>
      <c r="C152" s="156"/>
      <c r="D152" s="12" t="s">
        <v>11</v>
      </c>
      <c r="E152" s="12" t="s">
        <v>11</v>
      </c>
      <c r="F152" s="11"/>
    </row>
    <row r="153" spans="1:6" ht="35.25" customHeight="1" x14ac:dyDescent="0.25">
      <c r="A153" s="22" t="s">
        <v>86</v>
      </c>
    </row>
    <row r="154" spans="1:6" x14ac:dyDescent="0.25">
      <c r="A154" s="2"/>
      <c r="B154" s="2"/>
      <c r="C154" s="2"/>
    </row>
    <row r="155" spans="1:6" ht="22.5" customHeight="1" thickBot="1" x14ac:dyDescent="0.3">
      <c r="A155" s="15" t="s">
        <v>2</v>
      </c>
      <c r="B155" s="142"/>
      <c r="C155" s="142"/>
    </row>
    <row r="156" spans="1:6" hidden="1" x14ac:dyDescent="0.25">
      <c r="A156" s="16"/>
      <c r="B156" s="143"/>
      <c r="C156" s="143"/>
    </row>
    <row r="157" spans="1:6" ht="20.25" customHeight="1" thickBot="1" x14ac:dyDescent="0.3">
      <c r="A157" s="144" t="s">
        <v>3</v>
      </c>
      <c r="B157" s="144"/>
      <c r="C157" s="17"/>
    </row>
    <row r="158" spans="1:6" ht="2.25" customHeight="1" thickBot="1" x14ac:dyDescent="0.3">
      <c r="A158" s="1"/>
    </row>
    <row r="159" spans="1:6" ht="15.75" hidden="1" thickBot="1" x14ac:dyDescent="0.3">
      <c r="A159" s="2"/>
      <c r="B159" s="2"/>
      <c r="C159" s="2"/>
      <c r="D159" s="2"/>
      <c r="E159" s="2"/>
    </row>
    <row r="160" spans="1:6" ht="59.25" customHeight="1" x14ac:dyDescent="0.25">
      <c r="A160" s="5" t="s">
        <v>5</v>
      </c>
      <c r="B160" s="174" t="s">
        <v>60</v>
      </c>
      <c r="C160" s="174" t="s">
        <v>61</v>
      </c>
      <c r="D160" s="174" t="s">
        <v>62</v>
      </c>
      <c r="E160" s="174" t="s">
        <v>63</v>
      </c>
    </row>
    <row r="161" spans="1:5" ht="15.75" thickBot="1" x14ac:dyDescent="0.3">
      <c r="A161" s="13" t="s">
        <v>6</v>
      </c>
      <c r="B161" s="158"/>
      <c r="C161" s="158"/>
      <c r="D161" s="158"/>
      <c r="E161" s="158"/>
    </row>
    <row r="162" spans="1:5" ht="15.75" thickBot="1" x14ac:dyDescent="0.3">
      <c r="A162" s="25">
        <v>1</v>
      </c>
      <c r="B162" s="24">
        <v>2</v>
      </c>
      <c r="C162" s="24">
        <v>3</v>
      </c>
      <c r="D162" s="24">
        <v>4</v>
      </c>
      <c r="E162" s="24">
        <v>5</v>
      </c>
    </row>
    <row r="163" spans="1:5" ht="15.75" thickBot="1" x14ac:dyDescent="0.3">
      <c r="A163" s="13"/>
      <c r="B163" s="11"/>
      <c r="C163" s="11"/>
      <c r="D163" s="11"/>
      <c r="E163" s="11"/>
    </row>
    <row r="164" spans="1:5" ht="15.75" thickBot="1" x14ac:dyDescent="0.3">
      <c r="A164" s="13"/>
      <c r="B164" s="11"/>
      <c r="C164" s="11"/>
      <c r="D164" s="11"/>
      <c r="E164" s="11"/>
    </row>
    <row r="165" spans="1:5" ht="15.75" thickBot="1" x14ac:dyDescent="0.3">
      <c r="A165" s="13"/>
      <c r="B165" s="11"/>
      <c r="C165" s="11"/>
      <c r="D165" s="11"/>
      <c r="E165" s="11"/>
    </row>
    <row r="166" spans="1:5" ht="15.75" thickBot="1" x14ac:dyDescent="0.3">
      <c r="A166" s="14"/>
      <c r="B166" s="12" t="s">
        <v>10</v>
      </c>
      <c r="C166" s="12" t="s">
        <v>11</v>
      </c>
      <c r="D166" s="12" t="s">
        <v>11</v>
      </c>
      <c r="E166" s="11"/>
    </row>
    <row r="167" spans="1:5" ht="48.75" customHeight="1" x14ac:dyDescent="0.25">
      <c r="A167" s="179" t="s">
        <v>87</v>
      </c>
      <c r="B167" s="179"/>
      <c r="C167" s="179"/>
      <c r="D167" s="179"/>
      <c r="E167" s="179"/>
    </row>
    <row r="168" spans="1:5" hidden="1" x14ac:dyDescent="0.25">
      <c r="A168" s="2"/>
      <c r="B168" s="2"/>
      <c r="C168" s="2"/>
    </row>
    <row r="169" spans="1:5" ht="18.75" customHeight="1" thickBot="1" x14ac:dyDescent="0.3">
      <c r="A169" s="15" t="s">
        <v>2</v>
      </c>
      <c r="B169" s="142"/>
      <c r="C169" s="142"/>
    </row>
    <row r="170" spans="1:5" hidden="1" x14ac:dyDescent="0.25">
      <c r="A170" s="16"/>
      <c r="B170" s="143"/>
      <c r="C170" s="143"/>
    </row>
    <row r="171" spans="1:5" ht="21.75" customHeight="1" thickBot="1" x14ac:dyDescent="0.3">
      <c r="A171" s="144" t="s">
        <v>3</v>
      </c>
      <c r="B171" s="144"/>
      <c r="C171" s="17"/>
    </row>
    <row r="172" spans="1:5" ht="0.75" customHeight="1" thickBot="1" x14ac:dyDescent="0.3">
      <c r="A172" s="1"/>
    </row>
    <row r="173" spans="1:5" ht="15.75" hidden="1" thickBot="1" x14ac:dyDescent="0.3">
      <c r="A173" s="2"/>
      <c r="B173" s="2"/>
      <c r="C173" s="2"/>
      <c r="D173" s="2"/>
      <c r="E173" s="2"/>
    </row>
    <row r="174" spans="1:5" ht="59.25" customHeight="1" x14ac:dyDescent="0.25">
      <c r="A174" s="5" t="s">
        <v>5</v>
      </c>
      <c r="B174" s="174" t="s">
        <v>60</v>
      </c>
      <c r="C174" s="174" t="s">
        <v>61</v>
      </c>
      <c r="D174" s="174" t="s">
        <v>62</v>
      </c>
      <c r="E174" s="174" t="s">
        <v>63</v>
      </c>
    </row>
    <row r="175" spans="1:5" ht="15.75" thickBot="1" x14ac:dyDescent="0.3">
      <c r="A175" s="13" t="s">
        <v>6</v>
      </c>
      <c r="B175" s="158"/>
      <c r="C175" s="158"/>
      <c r="D175" s="158"/>
      <c r="E175" s="158"/>
    </row>
    <row r="176" spans="1:5" ht="15.75" thickBot="1" x14ac:dyDescent="0.3">
      <c r="A176" s="25">
        <v>1</v>
      </c>
      <c r="B176" s="24">
        <v>2</v>
      </c>
      <c r="C176" s="24">
        <v>3</v>
      </c>
      <c r="D176" s="24">
        <v>4</v>
      </c>
      <c r="E176" s="24">
        <v>5</v>
      </c>
    </row>
    <row r="177" spans="1:6" ht="39" customHeight="1" thickBot="1" x14ac:dyDescent="0.3">
      <c r="A177" s="13">
        <v>1</v>
      </c>
      <c r="B177" s="12" t="s">
        <v>88</v>
      </c>
      <c r="C177" s="11"/>
      <c r="D177" s="11"/>
      <c r="E177" s="11"/>
    </row>
    <row r="178" spans="1:6" ht="15.75" thickBot="1" x14ac:dyDescent="0.3">
      <c r="A178" s="13"/>
      <c r="B178" s="11"/>
      <c r="C178" s="11"/>
      <c r="D178" s="11"/>
      <c r="E178" s="11"/>
    </row>
    <row r="179" spans="1:6" ht="15.75" thickBot="1" x14ac:dyDescent="0.3">
      <c r="A179" s="13"/>
      <c r="B179" s="11"/>
      <c r="C179" s="11"/>
      <c r="D179" s="11"/>
      <c r="E179" s="11"/>
    </row>
    <row r="180" spans="1:6" ht="15.75" thickBot="1" x14ac:dyDescent="0.3">
      <c r="A180" s="13"/>
      <c r="B180" s="11"/>
      <c r="C180" s="11"/>
      <c r="D180" s="11"/>
      <c r="E180" s="11"/>
    </row>
    <row r="181" spans="1:6" ht="15.75" thickBot="1" x14ac:dyDescent="0.3">
      <c r="A181" s="14"/>
      <c r="B181" s="12" t="s">
        <v>10</v>
      </c>
      <c r="C181" s="12" t="s">
        <v>11</v>
      </c>
      <c r="D181" s="12" t="s">
        <v>11</v>
      </c>
      <c r="E181" s="11"/>
    </row>
    <row r="182" spans="1:6" ht="55.5" customHeight="1" x14ac:dyDescent="0.25">
      <c r="A182" s="22" t="s">
        <v>89</v>
      </c>
    </row>
    <row r="183" spans="1:6" ht="0.75" customHeight="1" x14ac:dyDescent="0.25">
      <c r="A183" s="2"/>
      <c r="B183" s="2"/>
      <c r="C183" s="2"/>
    </row>
    <row r="184" spans="1:6" ht="22.5" customHeight="1" thickBot="1" x14ac:dyDescent="0.3">
      <c r="A184" s="15" t="s">
        <v>2</v>
      </c>
      <c r="B184" s="142"/>
      <c r="C184" s="142"/>
    </row>
    <row r="185" spans="1:6" hidden="1" x14ac:dyDescent="0.25">
      <c r="A185" s="16"/>
      <c r="B185" s="143"/>
      <c r="C185" s="143"/>
    </row>
    <row r="186" spans="1:6" ht="20.25" customHeight="1" thickBot="1" x14ac:dyDescent="0.3">
      <c r="A186" s="144" t="s">
        <v>3</v>
      </c>
      <c r="B186" s="144"/>
      <c r="C186" s="17"/>
    </row>
    <row r="187" spans="1:6" ht="16.5" thickBot="1" x14ac:dyDescent="0.3">
      <c r="A187" s="21" t="s">
        <v>90</v>
      </c>
    </row>
    <row r="188" spans="1:6" ht="15.75" hidden="1" thickBot="1" x14ac:dyDescent="0.3">
      <c r="A188" s="2"/>
      <c r="B188" s="2"/>
      <c r="C188" s="2"/>
      <c r="D188" s="2"/>
      <c r="E188" s="2"/>
      <c r="F188" s="2"/>
    </row>
    <row r="189" spans="1:6" x14ac:dyDescent="0.25">
      <c r="A189" s="5" t="s">
        <v>5</v>
      </c>
      <c r="B189" s="174" t="s">
        <v>13</v>
      </c>
      <c r="C189" s="8"/>
      <c r="D189" s="8" t="s">
        <v>15</v>
      </c>
      <c r="E189" s="8" t="s">
        <v>92</v>
      </c>
      <c r="F189" s="174" t="s">
        <v>39</v>
      </c>
    </row>
    <row r="190" spans="1:6" ht="44.25" customHeight="1" x14ac:dyDescent="0.25">
      <c r="A190" s="6" t="s">
        <v>6</v>
      </c>
      <c r="B190" s="157"/>
      <c r="C190" s="9" t="s">
        <v>157</v>
      </c>
      <c r="D190" s="9" t="s">
        <v>91</v>
      </c>
      <c r="E190" s="9" t="s">
        <v>93</v>
      </c>
      <c r="F190" s="157"/>
    </row>
    <row r="191" spans="1:6" ht="15.75" hidden="1" thickBot="1" x14ac:dyDescent="0.3">
      <c r="A191" s="14"/>
      <c r="B191" s="158"/>
      <c r="C191" s="12"/>
      <c r="D191" s="11"/>
      <c r="E191" s="11"/>
      <c r="F191" s="158"/>
    </row>
    <row r="192" spans="1:6" ht="15.75" thickBot="1" x14ac:dyDescent="0.3">
      <c r="A192" s="13">
        <v>1</v>
      </c>
      <c r="B192" s="12">
        <v>2</v>
      </c>
      <c r="C192" s="12">
        <v>3</v>
      </c>
      <c r="D192" s="12">
        <v>4</v>
      </c>
      <c r="E192" s="12">
        <v>5</v>
      </c>
      <c r="F192" s="12">
        <v>6</v>
      </c>
    </row>
    <row r="193" spans="1:6" ht="15.75" thickBot="1" x14ac:dyDescent="0.3">
      <c r="A193" s="14"/>
      <c r="B193" s="12" t="s">
        <v>94</v>
      </c>
      <c r="C193" s="11"/>
      <c r="D193" s="11"/>
      <c r="E193" s="11"/>
      <c r="F193" s="11"/>
    </row>
    <row r="194" spans="1:6" ht="74.25" customHeight="1" thickBot="1" x14ac:dyDescent="0.3">
      <c r="A194" s="14"/>
      <c r="B194" s="12" t="s">
        <v>95</v>
      </c>
      <c r="C194" s="11"/>
      <c r="D194" s="11"/>
      <c r="E194" s="11"/>
      <c r="F194" s="11"/>
    </row>
    <row r="195" spans="1:6" ht="22.5" customHeight="1" thickBot="1" x14ac:dyDescent="0.3">
      <c r="A195" s="14"/>
      <c r="B195" s="12" t="s">
        <v>96</v>
      </c>
      <c r="C195" s="11"/>
      <c r="D195" s="11"/>
      <c r="E195" s="11"/>
      <c r="F195" s="11"/>
    </row>
    <row r="196" spans="1:6" ht="54.75" customHeight="1" thickBot="1" x14ac:dyDescent="0.3">
      <c r="A196" s="14"/>
      <c r="B196" s="12" t="s">
        <v>97</v>
      </c>
      <c r="C196" s="11"/>
      <c r="D196" s="11"/>
      <c r="E196" s="11"/>
      <c r="F196" s="11"/>
    </row>
    <row r="197" spans="1:6" ht="59.25" customHeight="1" thickBot="1" x14ac:dyDescent="0.3">
      <c r="A197" s="14"/>
      <c r="B197" s="12" t="s">
        <v>98</v>
      </c>
      <c r="C197" s="11"/>
      <c r="D197" s="11"/>
      <c r="E197" s="11"/>
      <c r="F197" s="11"/>
    </row>
    <row r="198" spans="1:6" ht="38.25" customHeight="1" thickBot="1" x14ac:dyDescent="0.3">
      <c r="A198" s="14"/>
      <c r="B198" s="12" t="s">
        <v>99</v>
      </c>
      <c r="C198" s="11"/>
      <c r="D198" s="11"/>
      <c r="E198" s="11"/>
      <c r="F198" s="11"/>
    </row>
    <row r="199" spans="1:6" ht="25.5" customHeight="1" thickBot="1" x14ac:dyDescent="0.3">
      <c r="A199" s="14"/>
      <c r="B199" s="12" t="s">
        <v>100</v>
      </c>
      <c r="C199" s="11"/>
      <c r="D199" s="11"/>
      <c r="E199" s="11"/>
      <c r="F199" s="11"/>
    </row>
    <row r="200" spans="1:6" ht="42.75" customHeight="1" thickBot="1" x14ac:dyDescent="0.3">
      <c r="A200" s="14"/>
      <c r="B200" s="12" t="s">
        <v>101</v>
      </c>
      <c r="C200" s="11"/>
      <c r="D200" s="11"/>
      <c r="E200" s="11"/>
      <c r="F200" s="11"/>
    </row>
    <row r="201" spans="1:6" ht="15.75" thickBot="1" x14ac:dyDescent="0.3">
      <c r="A201" s="13"/>
      <c r="B201" s="11"/>
      <c r="C201" s="11"/>
      <c r="D201" s="11"/>
      <c r="E201" s="11"/>
      <c r="F201" s="11"/>
    </row>
    <row r="202" spans="1:6" ht="15.75" thickBot="1" x14ac:dyDescent="0.3">
      <c r="A202" s="13"/>
      <c r="B202" s="11"/>
      <c r="C202" s="11"/>
      <c r="D202" s="11"/>
      <c r="E202" s="11"/>
      <c r="F202" s="11"/>
    </row>
    <row r="203" spans="1:6" ht="15.75" thickBot="1" x14ac:dyDescent="0.3">
      <c r="A203" s="14"/>
      <c r="B203" s="12" t="s">
        <v>10</v>
      </c>
      <c r="C203" s="12" t="s">
        <v>11</v>
      </c>
      <c r="D203" s="12" t="s">
        <v>11</v>
      </c>
      <c r="E203" s="12" t="s">
        <v>11</v>
      </c>
      <c r="F203" s="11"/>
    </row>
    <row r="204" spans="1:6" ht="29.25" customHeight="1" x14ac:dyDescent="0.25">
      <c r="A204" s="22" t="s">
        <v>89</v>
      </c>
    </row>
    <row r="205" spans="1:6" ht="0.75" customHeight="1" x14ac:dyDescent="0.25">
      <c r="A205" s="2"/>
      <c r="B205" s="2"/>
      <c r="C205" s="2"/>
    </row>
    <row r="206" spans="1:6" ht="23.25" thickBot="1" x14ac:dyDescent="0.3">
      <c r="A206" s="15" t="s">
        <v>2</v>
      </c>
      <c r="B206" s="142"/>
      <c r="C206" s="142"/>
    </row>
    <row r="207" spans="1:6" hidden="1" x14ac:dyDescent="0.25">
      <c r="A207" s="16"/>
      <c r="B207" s="143"/>
      <c r="C207" s="143"/>
    </row>
    <row r="208" spans="1:6" ht="19.5" customHeight="1" thickBot="1" x14ac:dyDescent="0.3">
      <c r="A208" s="144" t="s">
        <v>3</v>
      </c>
      <c r="B208" s="144"/>
      <c r="C208" s="17"/>
    </row>
    <row r="209" spans="1:5" ht="15.75" x14ac:dyDescent="0.25">
      <c r="A209" s="21" t="s">
        <v>102</v>
      </c>
    </row>
    <row r="210" spans="1:5" ht="0.75" customHeight="1" thickBot="1" x14ac:dyDescent="0.3">
      <c r="A210" s="2"/>
      <c r="B210" s="2"/>
      <c r="C210" s="2"/>
      <c r="D210" s="2"/>
      <c r="E210" s="2"/>
    </row>
    <row r="211" spans="1:5" ht="29.25" customHeight="1" x14ac:dyDescent="0.25">
      <c r="A211" s="5" t="s">
        <v>5</v>
      </c>
      <c r="B211" s="174" t="s">
        <v>13</v>
      </c>
      <c r="C211" s="174" t="s">
        <v>103</v>
      </c>
      <c r="D211" s="174" t="s">
        <v>104</v>
      </c>
      <c r="E211" s="174" t="s">
        <v>105</v>
      </c>
    </row>
    <row r="212" spans="1:5" ht="15.75" thickBot="1" x14ac:dyDescent="0.3">
      <c r="A212" s="13" t="s">
        <v>6</v>
      </c>
      <c r="B212" s="158"/>
      <c r="C212" s="158"/>
      <c r="D212" s="158"/>
      <c r="E212" s="158"/>
    </row>
    <row r="213" spans="1:5" ht="15.75" thickBot="1" x14ac:dyDescent="0.3">
      <c r="A213" s="13">
        <v>1</v>
      </c>
      <c r="B213" s="12">
        <v>2</v>
      </c>
      <c r="C213" s="12">
        <v>3</v>
      </c>
      <c r="D213" s="12">
        <v>4</v>
      </c>
      <c r="E213" s="12">
        <v>5</v>
      </c>
    </row>
    <row r="214" spans="1:5" ht="38.25" customHeight="1" thickBot="1" x14ac:dyDescent="0.3">
      <c r="A214" s="14"/>
      <c r="B214" s="12" t="s">
        <v>106</v>
      </c>
      <c r="C214" s="11"/>
      <c r="D214" s="11"/>
      <c r="E214" s="11">
        <f>C214*D214</f>
        <v>0</v>
      </c>
    </row>
    <row r="215" spans="1:5" ht="60.75" customHeight="1" thickBot="1" x14ac:dyDescent="0.3">
      <c r="A215" s="14"/>
      <c r="B215" s="12" t="s">
        <v>107</v>
      </c>
      <c r="C215" s="11"/>
      <c r="D215" s="11"/>
      <c r="E215" s="26">
        <f t="shared" ref="E215:E217" si="0">C215*D215</f>
        <v>0</v>
      </c>
    </row>
    <row r="216" spans="1:5" ht="15.75" thickBot="1" x14ac:dyDescent="0.3">
      <c r="A216" s="13"/>
      <c r="B216" s="11"/>
      <c r="C216" s="11"/>
      <c r="D216" s="11"/>
      <c r="E216" s="26">
        <f t="shared" si="0"/>
        <v>0</v>
      </c>
    </row>
    <row r="217" spans="1:5" ht="15.75" thickBot="1" x14ac:dyDescent="0.3">
      <c r="A217" s="13"/>
      <c r="B217" s="11"/>
      <c r="C217" s="11"/>
      <c r="D217" s="11"/>
      <c r="E217" s="26">
        <f t="shared" si="0"/>
        <v>0</v>
      </c>
    </row>
    <row r="218" spans="1:5" ht="15.75" thickBot="1" x14ac:dyDescent="0.3">
      <c r="A218" s="14"/>
      <c r="B218" s="12" t="s">
        <v>10</v>
      </c>
      <c r="C218" s="11"/>
      <c r="D218" s="11"/>
      <c r="E218" s="11">
        <f>E214+E215+E216+E217</f>
        <v>0</v>
      </c>
    </row>
    <row r="219" spans="1:5" ht="35.25" customHeight="1" x14ac:dyDescent="0.25">
      <c r="A219" s="22" t="s">
        <v>89</v>
      </c>
    </row>
    <row r="220" spans="1:5" ht="0.75" customHeight="1" x14ac:dyDescent="0.25">
      <c r="A220" s="2"/>
      <c r="B220" s="2"/>
      <c r="C220" s="2"/>
    </row>
    <row r="221" spans="1:5" ht="23.25" thickBot="1" x14ac:dyDescent="0.3">
      <c r="A221" s="15" t="s">
        <v>2</v>
      </c>
      <c r="B221" s="142"/>
      <c r="C221" s="142"/>
    </row>
    <row r="222" spans="1:5" ht="0.75" customHeight="1" x14ac:dyDescent="0.25">
      <c r="A222" s="16"/>
      <c r="B222" s="143"/>
      <c r="C222" s="143"/>
    </row>
    <row r="223" spans="1:5" ht="30" customHeight="1" thickBot="1" x14ac:dyDescent="0.3">
      <c r="A223" s="144" t="s">
        <v>3</v>
      </c>
      <c r="B223" s="144"/>
      <c r="C223" s="17"/>
    </row>
    <row r="224" spans="1:5" ht="16.5" thickBot="1" x14ac:dyDescent="0.3">
      <c r="A224" s="21" t="s">
        <v>108</v>
      </c>
    </row>
    <row r="225" spans="1:7" ht="15.75" hidden="1" thickBot="1" x14ac:dyDescent="0.3">
      <c r="A225" s="2"/>
      <c r="B225" s="2"/>
      <c r="C225" s="2"/>
      <c r="D225" s="2"/>
      <c r="E225" s="2"/>
      <c r="F225" s="2"/>
      <c r="G225" s="2"/>
    </row>
    <row r="226" spans="1:7" ht="29.25" customHeight="1" x14ac:dyDescent="0.25">
      <c r="A226" s="5" t="s">
        <v>5</v>
      </c>
      <c r="B226" s="145" t="s">
        <v>60</v>
      </c>
      <c r="C226" s="147"/>
      <c r="D226" s="174" t="s">
        <v>109</v>
      </c>
      <c r="E226" s="174" t="s">
        <v>110</v>
      </c>
      <c r="F226" s="174" t="s">
        <v>111</v>
      </c>
      <c r="G226" s="174" t="s">
        <v>169</v>
      </c>
    </row>
    <row r="227" spans="1:7" ht="15.75" thickBot="1" x14ac:dyDescent="0.3">
      <c r="A227" s="13" t="s">
        <v>6</v>
      </c>
      <c r="B227" s="151"/>
      <c r="C227" s="153"/>
      <c r="D227" s="158"/>
      <c r="E227" s="158"/>
      <c r="F227" s="158"/>
      <c r="G227" s="158"/>
    </row>
    <row r="228" spans="1:7" ht="15.75" thickBot="1" x14ac:dyDescent="0.3">
      <c r="A228" s="13">
        <v>1</v>
      </c>
      <c r="B228" s="154">
        <v>2</v>
      </c>
      <c r="C228" s="156"/>
      <c r="D228" s="12">
        <v>4</v>
      </c>
      <c r="E228" s="12">
        <v>5</v>
      </c>
      <c r="F228" s="12">
        <v>6</v>
      </c>
      <c r="G228" s="12">
        <v>6</v>
      </c>
    </row>
    <row r="229" spans="1:7" ht="15.75" thickBot="1" x14ac:dyDescent="0.3">
      <c r="A229" s="14"/>
      <c r="B229" s="154" t="s">
        <v>112</v>
      </c>
      <c r="C229" s="156"/>
      <c r="D229" s="11"/>
      <c r="E229" s="11"/>
      <c r="F229" s="11"/>
      <c r="G229" s="11">
        <f>D229*E229*(F229+100)</f>
        <v>0</v>
      </c>
    </row>
    <row r="230" spans="1:7" ht="21" customHeight="1" thickBot="1" x14ac:dyDescent="0.3">
      <c r="A230" s="14"/>
      <c r="B230" s="172" t="s">
        <v>113</v>
      </c>
      <c r="C230" s="173"/>
      <c r="D230" s="11"/>
      <c r="E230" s="11"/>
      <c r="F230" s="11"/>
      <c r="G230" s="26"/>
    </row>
    <row r="231" spans="1:7" ht="15.75" thickBot="1" x14ac:dyDescent="0.3">
      <c r="A231" s="13"/>
      <c r="B231" s="160"/>
      <c r="C231" s="161"/>
      <c r="D231" s="11"/>
      <c r="E231" s="11"/>
      <c r="F231" s="11"/>
      <c r="G231" s="26">
        <f t="shared" ref="G231:G249" si="1">D231*E231*(F231+100)</f>
        <v>0</v>
      </c>
    </row>
    <row r="232" spans="1:7" ht="15.75" thickBot="1" x14ac:dyDescent="0.3">
      <c r="A232" s="13"/>
      <c r="B232" s="160"/>
      <c r="C232" s="161"/>
      <c r="D232" s="11"/>
      <c r="E232" s="11"/>
      <c r="F232" s="11"/>
      <c r="G232" s="26">
        <f t="shared" si="1"/>
        <v>0</v>
      </c>
    </row>
    <row r="233" spans="1:7" ht="15.75" thickBot="1" x14ac:dyDescent="0.3">
      <c r="A233" s="14"/>
      <c r="B233" s="154" t="s">
        <v>114</v>
      </c>
      <c r="C233" s="156"/>
      <c r="D233" s="11"/>
      <c r="E233" s="11"/>
      <c r="F233" s="11"/>
      <c r="G233" s="26">
        <f t="shared" si="1"/>
        <v>0</v>
      </c>
    </row>
    <row r="234" spans="1:7" ht="24" customHeight="1" thickBot="1" x14ac:dyDescent="0.3">
      <c r="A234" s="14"/>
      <c r="B234" s="172" t="s">
        <v>113</v>
      </c>
      <c r="C234" s="173"/>
      <c r="D234" s="11"/>
      <c r="E234" s="11"/>
      <c r="F234" s="11"/>
      <c r="G234" s="26"/>
    </row>
    <row r="235" spans="1:7" ht="15.75" thickBot="1" x14ac:dyDescent="0.3">
      <c r="A235" s="13"/>
      <c r="B235" s="160"/>
      <c r="C235" s="161"/>
      <c r="D235" s="11"/>
      <c r="E235" s="11"/>
      <c r="F235" s="11"/>
      <c r="G235" s="26">
        <f t="shared" si="1"/>
        <v>0</v>
      </c>
    </row>
    <row r="236" spans="1:7" ht="15.75" thickBot="1" x14ac:dyDescent="0.3">
      <c r="A236" s="13"/>
      <c r="B236" s="160"/>
      <c r="C236" s="161"/>
      <c r="D236" s="11"/>
      <c r="E236" s="11"/>
      <c r="F236" s="11"/>
      <c r="G236" s="26">
        <f t="shared" si="1"/>
        <v>0</v>
      </c>
    </row>
    <row r="237" spans="1:7" ht="15.75" thickBot="1" x14ac:dyDescent="0.3">
      <c r="A237" s="14"/>
      <c r="B237" s="154" t="s">
        <v>115</v>
      </c>
      <c r="C237" s="156"/>
      <c r="D237" s="11"/>
      <c r="E237" s="11"/>
      <c r="F237" s="11"/>
      <c r="G237" s="26">
        <f t="shared" si="1"/>
        <v>0</v>
      </c>
    </row>
    <row r="238" spans="1:7" ht="15.75" thickBot="1" x14ac:dyDescent="0.3">
      <c r="A238" s="14"/>
      <c r="B238" s="172" t="s">
        <v>113</v>
      </c>
      <c r="C238" s="173"/>
      <c r="D238" s="11"/>
      <c r="E238" s="11"/>
      <c r="F238" s="11"/>
      <c r="G238" s="26"/>
    </row>
    <row r="239" spans="1:7" ht="15.75" thickBot="1" x14ac:dyDescent="0.3">
      <c r="A239" s="13"/>
      <c r="B239" s="160"/>
      <c r="C239" s="161"/>
      <c r="D239" s="11"/>
      <c r="E239" s="11"/>
      <c r="F239" s="11"/>
      <c r="G239" s="26">
        <f t="shared" si="1"/>
        <v>0</v>
      </c>
    </row>
    <row r="240" spans="1:7" ht="15.75" thickBot="1" x14ac:dyDescent="0.3">
      <c r="A240" s="13"/>
      <c r="B240" s="160"/>
      <c r="C240" s="161"/>
      <c r="D240" s="11"/>
      <c r="E240" s="11"/>
      <c r="F240" s="11"/>
      <c r="G240" s="26">
        <f t="shared" si="1"/>
        <v>0</v>
      </c>
    </row>
    <row r="241" spans="1:7" ht="15.75" thickBot="1" x14ac:dyDescent="0.3">
      <c r="A241" s="14"/>
      <c r="B241" s="154" t="s">
        <v>168</v>
      </c>
      <c r="C241" s="156"/>
      <c r="D241" s="11"/>
      <c r="E241" s="11"/>
      <c r="F241" s="11"/>
      <c r="G241" s="26">
        <f t="shared" si="1"/>
        <v>0</v>
      </c>
    </row>
    <row r="242" spans="1:7" ht="15.75" thickBot="1" x14ac:dyDescent="0.3">
      <c r="A242" s="14"/>
      <c r="B242" s="172" t="s">
        <v>113</v>
      </c>
      <c r="C242" s="173"/>
      <c r="D242" s="11"/>
      <c r="E242" s="11"/>
      <c r="F242" s="11"/>
      <c r="G242" s="26"/>
    </row>
    <row r="243" spans="1:7" ht="15.75" thickBot="1" x14ac:dyDescent="0.3">
      <c r="A243" s="13"/>
      <c r="B243" s="160"/>
      <c r="C243" s="161"/>
      <c r="D243" s="11"/>
      <c r="E243" s="11"/>
      <c r="F243" s="11"/>
      <c r="G243" s="26">
        <f t="shared" si="1"/>
        <v>0</v>
      </c>
    </row>
    <row r="244" spans="1:7" ht="15.75" thickBot="1" x14ac:dyDescent="0.3">
      <c r="A244" s="13"/>
      <c r="B244" s="160"/>
      <c r="C244" s="161"/>
      <c r="D244" s="11"/>
      <c r="E244" s="11"/>
      <c r="F244" s="11"/>
      <c r="G244" s="26">
        <f t="shared" si="1"/>
        <v>0</v>
      </c>
    </row>
    <row r="245" spans="1:7" ht="15.75" thickBot="1" x14ac:dyDescent="0.3">
      <c r="A245" s="14"/>
      <c r="B245" s="154" t="s">
        <v>116</v>
      </c>
      <c r="C245" s="156"/>
      <c r="D245" s="11"/>
      <c r="E245" s="11"/>
      <c r="F245" s="11"/>
      <c r="G245" s="26">
        <f t="shared" si="1"/>
        <v>0</v>
      </c>
    </row>
    <row r="246" spans="1:7" ht="15.75" thickBot="1" x14ac:dyDescent="0.3">
      <c r="A246" s="14"/>
      <c r="B246" s="172" t="s">
        <v>113</v>
      </c>
      <c r="C246" s="173"/>
      <c r="D246" s="11"/>
      <c r="E246" s="11"/>
      <c r="F246" s="11"/>
      <c r="G246" s="26"/>
    </row>
    <row r="247" spans="1:7" ht="15.75" thickBot="1" x14ac:dyDescent="0.3">
      <c r="A247" s="13"/>
      <c r="B247" s="160"/>
      <c r="C247" s="161"/>
      <c r="D247" s="11"/>
      <c r="E247" s="11"/>
      <c r="F247" s="11"/>
      <c r="G247" s="26">
        <f t="shared" si="1"/>
        <v>0</v>
      </c>
    </row>
    <row r="248" spans="1:7" ht="15.75" thickBot="1" x14ac:dyDescent="0.3">
      <c r="A248" s="13"/>
      <c r="B248" s="160"/>
      <c r="C248" s="161"/>
      <c r="D248" s="11"/>
      <c r="E248" s="11"/>
      <c r="F248" s="11"/>
      <c r="G248" s="26">
        <f t="shared" si="1"/>
        <v>0</v>
      </c>
    </row>
    <row r="249" spans="1:7" ht="15.75" thickBot="1" x14ac:dyDescent="0.3">
      <c r="A249" s="13"/>
      <c r="B249" s="160"/>
      <c r="C249" s="161"/>
      <c r="D249" s="11"/>
      <c r="E249" s="11"/>
      <c r="F249" s="11"/>
      <c r="G249" s="26">
        <f t="shared" si="1"/>
        <v>0</v>
      </c>
    </row>
    <row r="250" spans="1:7" ht="15.75" thickBot="1" x14ac:dyDescent="0.3">
      <c r="A250" s="14"/>
      <c r="B250" s="154" t="s">
        <v>10</v>
      </c>
      <c r="C250" s="156"/>
      <c r="D250" s="12" t="s">
        <v>11</v>
      </c>
      <c r="E250" s="12" t="s">
        <v>11</v>
      </c>
      <c r="F250" s="12" t="s">
        <v>11</v>
      </c>
      <c r="G250" s="11">
        <f>G229+G233+G237+G241+G245</f>
        <v>0</v>
      </c>
    </row>
    <row r="251" spans="1:7" ht="41.25" customHeight="1" x14ac:dyDescent="0.25">
      <c r="A251" s="20" t="s">
        <v>89</v>
      </c>
    </row>
    <row r="252" spans="1:7" hidden="1" x14ac:dyDescent="0.25">
      <c r="A252" s="2"/>
      <c r="B252" s="2"/>
      <c r="C252" s="2"/>
    </row>
    <row r="253" spans="1:7" ht="23.25" thickBot="1" x14ac:dyDescent="0.3">
      <c r="A253" s="15" t="s">
        <v>2</v>
      </c>
      <c r="B253" s="142"/>
      <c r="C253" s="142"/>
    </row>
    <row r="254" spans="1:7" hidden="1" x14ac:dyDescent="0.25">
      <c r="A254" s="16"/>
      <c r="B254" s="143"/>
      <c r="C254" s="143"/>
    </row>
    <row r="255" spans="1:7" ht="22.5" customHeight="1" thickBot="1" x14ac:dyDescent="0.3">
      <c r="A255" s="144" t="s">
        <v>3</v>
      </c>
      <c r="B255" s="144"/>
      <c r="C255" s="17"/>
    </row>
    <row r="256" spans="1:7" ht="15" customHeight="1" thickBot="1" x14ac:dyDescent="0.3">
      <c r="A256" s="20" t="s">
        <v>117</v>
      </c>
    </row>
    <row r="257" spans="1:6" ht="15.75" hidden="1" thickBot="1" x14ac:dyDescent="0.3">
      <c r="A257" s="2"/>
      <c r="B257" s="2"/>
      <c r="C257" s="2"/>
      <c r="D257" s="2"/>
      <c r="E257" s="2"/>
      <c r="F257" s="2"/>
    </row>
    <row r="258" spans="1:6" ht="29.25" customHeight="1" x14ac:dyDescent="0.25">
      <c r="A258" s="5" t="s">
        <v>5</v>
      </c>
      <c r="B258" s="145" t="s">
        <v>60</v>
      </c>
      <c r="C258" s="147"/>
      <c r="D258" s="174" t="s">
        <v>118</v>
      </c>
      <c r="E258" s="174" t="s">
        <v>119</v>
      </c>
      <c r="F258" s="174" t="s">
        <v>120</v>
      </c>
    </row>
    <row r="259" spans="1:6" ht="15.75" thickBot="1" x14ac:dyDescent="0.3">
      <c r="A259" s="13" t="s">
        <v>6</v>
      </c>
      <c r="B259" s="151"/>
      <c r="C259" s="153"/>
      <c r="D259" s="158"/>
      <c r="E259" s="158"/>
      <c r="F259" s="158"/>
    </row>
    <row r="260" spans="1:6" ht="15.75" thickBot="1" x14ac:dyDescent="0.3">
      <c r="A260" s="13">
        <v>1</v>
      </c>
      <c r="B260" s="154">
        <v>2</v>
      </c>
      <c r="C260" s="156"/>
      <c r="D260" s="12">
        <v>4</v>
      </c>
      <c r="E260" s="12">
        <v>5</v>
      </c>
      <c r="F260" s="12">
        <v>6</v>
      </c>
    </row>
    <row r="261" spans="1:6" ht="15.75" thickBot="1" x14ac:dyDescent="0.3">
      <c r="A261" s="14"/>
      <c r="B261" s="154" t="s">
        <v>121</v>
      </c>
      <c r="C261" s="156"/>
      <c r="D261" s="12" t="s">
        <v>11</v>
      </c>
      <c r="E261" s="12" t="s">
        <v>11</v>
      </c>
      <c r="F261" s="11"/>
    </row>
    <row r="262" spans="1:6" ht="15.75" thickBot="1" x14ac:dyDescent="0.3">
      <c r="A262" s="14"/>
      <c r="B262" s="172" t="s">
        <v>113</v>
      </c>
      <c r="C262" s="173"/>
      <c r="D262" s="11"/>
      <c r="E262" s="11"/>
      <c r="F262" s="11"/>
    </row>
    <row r="263" spans="1:6" ht="15.75" thickBot="1" x14ac:dyDescent="0.3">
      <c r="A263" s="13"/>
      <c r="B263" s="160"/>
      <c r="C263" s="161"/>
      <c r="D263" s="11"/>
      <c r="E263" s="11"/>
      <c r="F263" s="11"/>
    </row>
    <row r="264" spans="1:6" ht="15.75" thickBot="1" x14ac:dyDescent="0.3">
      <c r="A264" s="13"/>
      <c r="B264" s="160"/>
      <c r="C264" s="161"/>
      <c r="D264" s="11"/>
      <c r="E264" s="11"/>
      <c r="F264" s="11"/>
    </row>
    <row r="265" spans="1:6" ht="15.75" thickBot="1" x14ac:dyDescent="0.3">
      <c r="A265" s="14"/>
      <c r="B265" s="154" t="s">
        <v>122</v>
      </c>
      <c r="C265" s="156"/>
      <c r="D265" s="12" t="s">
        <v>11</v>
      </c>
      <c r="E265" s="12" t="s">
        <v>11</v>
      </c>
      <c r="F265" s="11"/>
    </row>
    <row r="266" spans="1:6" ht="15.75" thickBot="1" x14ac:dyDescent="0.3">
      <c r="A266" s="14"/>
      <c r="B266" s="172" t="s">
        <v>113</v>
      </c>
      <c r="C266" s="173"/>
      <c r="D266" s="11"/>
      <c r="E266" s="11"/>
      <c r="F266" s="11"/>
    </row>
    <row r="267" spans="1:6" ht="15.75" thickBot="1" x14ac:dyDescent="0.3">
      <c r="A267" s="13"/>
      <c r="B267" s="160"/>
      <c r="C267" s="161"/>
      <c r="D267" s="11"/>
      <c r="E267" s="11"/>
      <c r="F267" s="11"/>
    </row>
    <row r="268" spans="1:6" ht="15.75" thickBot="1" x14ac:dyDescent="0.3">
      <c r="A268" s="13"/>
      <c r="B268" s="160"/>
      <c r="C268" s="161"/>
      <c r="D268" s="11"/>
      <c r="E268" s="11"/>
      <c r="F268" s="11"/>
    </row>
    <row r="269" spans="1:6" ht="15.75" thickBot="1" x14ac:dyDescent="0.3">
      <c r="A269" s="13"/>
      <c r="B269" s="160"/>
      <c r="C269" s="161"/>
      <c r="D269" s="11"/>
      <c r="E269" s="11"/>
      <c r="F269" s="11"/>
    </row>
    <row r="270" spans="1:6" ht="15.75" thickBot="1" x14ac:dyDescent="0.3">
      <c r="A270" s="13"/>
      <c r="B270" s="160"/>
      <c r="C270" s="161"/>
      <c r="D270" s="11"/>
      <c r="E270" s="11"/>
      <c r="F270" s="11"/>
    </row>
    <row r="271" spans="1:6" ht="15.75" thickBot="1" x14ac:dyDescent="0.3">
      <c r="A271" s="14"/>
      <c r="B271" s="154" t="s">
        <v>10</v>
      </c>
      <c r="C271" s="156"/>
      <c r="D271" s="12" t="s">
        <v>11</v>
      </c>
      <c r="E271" s="12" t="s">
        <v>11</v>
      </c>
      <c r="F271" s="12" t="s">
        <v>11</v>
      </c>
    </row>
    <row r="272" spans="1:6" ht="33.75" customHeight="1" x14ac:dyDescent="0.25">
      <c r="A272" s="20" t="s">
        <v>89</v>
      </c>
    </row>
    <row r="273" spans="1:6" ht="0.75" customHeight="1" x14ac:dyDescent="0.25">
      <c r="A273" s="2"/>
      <c r="B273" s="2"/>
      <c r="C273" s="2"/>
    </row>
    <row r="274" spans="1:6" ht="23.25" thickBot="1" x14ac:dyDescent="0.3">
      <c r="A274" s="15" t="s">
        <v>2</v>
      </c>
      <c r="B274" s="142"/>
      <c r="C274" s="142"/>
    </row>
    <row r="275" spans="1:6" ht="0.75" customHeight="1" x14ac:dyDescent="0.25">
      <c r="A275" s="16"/>
      <c r="B275" s="143"/>
      <c r="C275" s="143"/>
    </row>
    <row r="276" spans="1:6" ht="30" customHeight="1" thickBot="1" x14ac:dyDescent="0.3">
      <c r="A276" s="144" t="s">
        <v>3</v>
      </c>
      <c r="B276" s="144"/>
      <c r="C276" s="17"/>
    </row>
    <row r="277" spans="1:6" ht="15.75" thickBot="1" x14ac:dyDescent="0.3">
      <c r="A277" s="20" t="s">
        <v>123</v>
      </c>
    </row>
    <row r="278" spans="1:6" ht="15.75" hidden="1" thickBot="1" x14ac:dyDescent="0.3">
      <c r="A278" s="2"/>
      <c r="B278" s="2"/>
      <c r="C278" s="2"/>
      <c r="D278" s="2"/>
      <c r="E278" s="2"/>
      <c r="F278" s="2"/>
    </row>
    <row r="279" spans="1:6" ht="45.75" thickBot="1" x14ac:dyDescent="0.3">
      <c r="A279" s="18" t="s">
        <v>34</v>
      </c>
      <c r="B279" s="154" t="s">
        <v>13</v>
      </c>
      <c r="C279" s="156"/>
      <c r="D279" s="19" t="s">
        <v>124</v>
      </c>
      <c r="E279" s="19" t="s">
        <v>125</v>
      </c>
      <c r="F279" s="19" t="s">
        <v>126</v>
      </c>
    </row>
    <row r="280" spans="1:6" ht="15.75" thickBot="1" x14ac:dyDescent="0.3">
      <c r="A280" s="13">
        <v>1</v>
      </c>
      <c r="B280" s="154">
        <v>2</v>
      </c>
      <c r="C280" s="156"/>
      <c r="D280" s="12">
        <v>3</v>
      </c>
      <c r="E280" s="12">
        <v>4</v>
      </c>
      <c r="F280" s="12">
        <v>5</v>
      </c>
    </row>
    <row r="281" spans="1:6" ht="30" customHeight="1" thickBot="1" x14ac:dyDescent="0.3">
      <c r="A281" s="13">
        <v>1</v>
      </c>
      <c r="B281" s="154" t="s">
        <v>127</v>
      </c>
      <c r="C281" s="156"/>
      <c r="D281" s="12" t="s">
        <v>11</v>
      </c>
      <c r="E281" s="12" t="s">
        <v>11</v>
      </c>
      <c r="F281" s="11"/>
    </row>
    <row r="282" spans="1:6" x14ac:dyDescent="0.25">
      <c r="A282" s="7"/>
      <c r="B282" s="168" t="s">
        <v>9</v>
      </c>
      <c r="C282" s="169"/>
      <c r="D282" s="10"/>
      <c r="E282" s="10"/>
      <c r="F282" s="10"/>
    </row>
    <row r="283" spans="1:6" ht="15.75" thickBot="1" x14ac:dyDescent="0.3">
      <c r="A283" s="14"/>
      <c r="B283" s="170" t="s">
        <v>128</v>
      </c>
      <c r="C283" s="171"/>
      <c r="D283" s="11"/>
      <c r="E283" s="11"/>
      <c r="F283" s="11"/>
    </row>
    <row r="284" spans="1:6" ht="32.25" customHeight="1" thickBot="1" x14ac:dyDescent="0.3">
      <c r="A284" s="14"/>
      <c r="B284" s="166" t="s">
        <v>129</v>
      </c>
      <c r="C284" s="167"/>
      <c r="D284" s="11"/>
      <c r="E284" s="11"/>
      <c r="F284" s="11"/>
    </row>
    <row r="285" spans="1:6" ht="33" customHeight="1" thickBot="1" x14ac:dyDescent="0.3">
      <c r="A285" s="14"/>
      <c r="B285" s="166" t="s">
        <v>130</v>
      </c>
      <c r="C285" s="167"/>
      <c r="D285" s="11"/>
      <c r="E285" s="11"/>
      <c r="F285" s="11"/>
    </row>
    <row r="286" spans="1:6" ht="30" customHeight="1" thickBot="1" x14ac:dyDescent="0.3">
      <c r="A286" s="14"/>
      <c r="B286" s="166" t="s">
        <v>131</v>
      </c>
      <c r="C286" s="167"/>
      <c r="D286" s="11"/>
      <c r="E286" s="11"/>
      <c r="F286" s="11"/>
    </row>
    <row r="287" spans="1:6" ht="15.75" thickBot="1" x14ac:dyDescent="0.3">
      <c r="A287" s="13"/>
      <c r="B287" s="160"/>
      <c r="C287" s="161"/>
      <c r="D287" s="11"/>
      <c r="E287" s="11"/>
      <c r="F287" s="11"/>
    </row>
    <row r="288" spans="1:6" ht="30" customHeight="1" thickBot="1" x14ac:dyDescent="0.3">
      <c r="A288" s="13">
        <v>2</v>
      </c>
      <c r="B288" s="154" t="s">
        <v>132</v>
      </c>
      <c r="C288" s="156"/>
      <c r="D288" s="12" t="s">
        <v>11</v>
      </c>
      <c r="E288" s="12" t="s">
        <v>11</v>
      </c>
      <c r="F288" s="11"/>
    </row>
    <row r="289" spans="1:6" x14ac:dyDescent="0.25">
      <c r="A289" s="7"/>
      <c r="B289" s="168" t="s">
        <v>9</v>
      </c>
      <c r="C289" s="169"/>
      <c r="D289" s="10"/>
      <c r="E289" s="10"/>
      <c r="F289" s="10"/>
    </row>
    <row r="290" spans="1:6" ht="32.25" customHeight="1" thickBot="1" x14ac:dyDescent="0.3">
      <c r="A290" s="14"/>
      <c r="B290" s="170" t="s">
        <v>133</v>
      </c>
      <c r="C290" s="171"/>
      <c r="D290" s="11"/>
      <c r="E290" s="11"/>
      <c r="F290" s="11"/>
    </row>
    <row r="291" spans="1:6" ht="24.75" customHeight="1" thickBot="1" x14ac:dyDescent="0.3">
      <c r="A291" s="14"/>
      <c r="B291" s="166" t="s">
        <v>134</v>
      </c>
      <c r="C291" s="167"/>
      <c r="D291" s="11"/>
      <c r="E291" s="11"/>
      <c r="F291" s="11"/>
    </row>
    <row r="292" spans="1:6" ht="15.75" thickBot="1" x14ac:dyDescent="0.3">
      <c r="A292" s="13"/>
      <c r="B292" s="160"/>
      <c r="C292" s="161"/>
      <c r="D292" s="11"/>
      <c r="E292" s="11"/>
      <c r="F292" s="11"/>
    </row>
    <row r="293" spans="1:6" ht="15.75" thickBot="1" x14ac:dyDescent="0.3">
      <c r="A293" s="13">
        <v>3</v>
      </c>
      <c r="B293" s="154" t="s">
        <v>135</v>
      </c>
      <c r="C293" s="156"/>
      <c r="D293" s="12" t="s">
        <v>11</v>
      </c>
      <c r="E293" s="12" t="s">
        <v>11</v>
      </c>
      <c r="F293" s="11"/>
    </row>
    <row r="294" spans="1:6" x14ac:dyDescent="0.25">
      <c r="A294" s="7"/>
      <c r="B294" s="168" t="s">
        <v>9</v>
      </c>
      <c r="C294" s="169"/>
      <c r="D294" s="10"/>
      <c r="E294" s="10"/>
      <c r="F294" s="10"/>
    </row>
    <row r="295" spans="1:6" ht="28.5" customHeight="1" thickBot="1" x14ac:dyDescent="0.3">
      <c r="A295" s="14"/>
      <c r="B295" s="170" t="s">
        <v>136</v>
      </c>
      <c r="C295" s="171"/>
      <c r="D295" s="11"/>
      <c r="E295" s="11"/>
      <c r="F295" s="11"/>
    </row>
    <row r="296" spans="1:6" ht="52.5" customHeight="1" thickBot="1" x14ac:dyDescent="0.3">
      <c r="A296" s="14"/>
      <c r="B296" s="166" t="s">
        <v>137</v>
      </c>
      <c r="C296" s="167"/>
      <c r="D296" s="11"/>
      <c r="E296" s="11"/>
      <c r="F296" s="11"/>
    </row>
    <row r="297" spans="1:6" ht="15.75" thickBot="1" x14ac:dyDescent="0.3">
      <c r="A297" s="13"/>
      <c r="B297" s="160"/>
      <c r="C297" s="161"/>
      <c r="D297" s="11"/>
      <c r="E297" s="11"/>
      <c r="F297" s="11"/>
    </row>
    <row r="298" spans="1:6" ht="30" customHeight="1" thickBot="1" x14ac:dyDescent="0.3">
      <c r="A298" s="13">
        <v>4</v>
      </c>
      <c r="B298" s="154" t="s">
        <v>138</v>
      </c>
      <c r="C298" s="156"/>
      <c r="D298" s="12" t="s">
        <v>11</v>
      </c>
      <c r="E298" s="12" t="s">
        <v>11</v>
      </c>
      <c r="F298" s="11"/>
    </row>
    <row r="299" spans="1:6" ht="15.75" thickBot="1" x14ac:dyDescent="0.3">
      <c r="A299" s="14"/>
      <c r="B299" s="166" t="s">
        <v>9</v>
      </c>
      <c r="C299" s="167"/>
      <c r="D299" s="11"/>
      <c r="E299" s="11"/>
      <c r="F299" s="11"/>
    </row>
    <row r="300" spans="1:6" ht="15.75" thickBot="1" x14ac:dyDescent="0.3">
      <c r="A300" s="13"/>
      <c r="B300" s="160"/>
      <c r="C300" s="161"/>
      <c r="D300" s="11"/>
      <c r="E300" s="11"/>
      <c r="F300" s="11"/>
    </row>
    <row r="301" spans="1:6" ht="15.75" thickBot="1" x14ac:dyDescent="0.3">
      <c r="A301" s="13"/>
      <c r="B301" s="160"/>
      <c r="C301" s="161"/>
      <c r="D301" s="11"/>
      <c r="E301" s="11"/>
      <c r="F301" s="11"/>
    </row>
    <row r="302" spans="1:6" ht="15.75" thickBot="1" x14ac:dyDescent="0.3">
      <c r="A302" s="14"/>
      <c r="B302" s="154" t="s">
        <v>10</v>
      </c>
      <c r="C302" s="156"/>
      <c r="D302" s="12" t="s">
        <v>11</v>
      </c>
      <c r="E302" s="12" t="s">
        <v>11</v>
      </c>
      <c r="F302" s="11"/>
    </row>
    <row r="303" spans="1:6" ht="34.5" customHeight="1" x14ac:dyDescent="0.25">
      <c r="A303" s="20" t="s">
        <v>89</v>
      </c>
    </row>
    <row r="304" spans="1:6" hidden="1" x14ac:dyDescent="0.25">
      <c r="A304" s="2"/>
      <c r="B304" s="2"/>
      <c r="C304" s="2"/>
    </row>
    <row r="305" spans="1:5" ht="22.5" customHeight="1" thickBot="1" x14ac:dyDescent="0.3">
      <c r="A305" s="15" t="s">
        <v>2</v>
      </c>
      <c r="B305" s="142"/>
      <c r="C305" s="142"/>
    </row>
    <row r="306" spans="1:5" hidden="1" x14ac:dyDescent="0.25">
      <c r="A306" s="16"/>
      <c r="B306" s="143"/>
      <c r="C306" s="143"/>
    </row>
    <row r="307" spans="1:5" ht="30" customHeight="1" thickBot="1" x14ac:dyDescent="0.3">
      <c r="A307" s="144" t="s">
        <v>3</v>
      </c>
      <c r="B307" s="144"/>
      <c r="C307" s="17"/>
    </row>
    <row r="308" spans="1:5" x14ac:dyDescent="0.25">
      <c r="A308" s="20" t="s">
        <v>139</v>
      </c>
    </row>
    <row r="309" spans="1:5" ht="0.75" customHeight="1" thickBot="1" x14ac:dyDescent="0.3">
      <c r="A309" s="2"/>
      <c r="B309" s="2"/>
      <c r="C309" s="2"/>
      <c r="D309" s="2"/>
      <c r="E309" s="2"/>
    </row>
    <row r="310" spans="1:5" x14ac:dyDescent="0.25">
      <c r="A310" s="5" t="s">
        <v>5</v>
      </c>
      <c r="B310" s="145" t="s">
        <v>13</v>
      </c>
      <c r="C310" s="147"/>
      <c r="D310" s="174" t="s">
        <v>140</v>
      </c>
      <c r="E310" s="174" t="s">
        <v>141</v>
      </c>
    </row>
    <row r="311" spans="1:5" ht="15.75" thickBot="1" x14ac:dyDescent="0.3">
      <c r="A311" s="13" t="s">
        <v>6</v>
      </c>
      <c r="B311" s="151"/>
      <c r="C311" s="153"/>
      <c r="D311" s="158"/>
      <c r="E311" s="158"/>
    </row>
    <row r="312" spans="1:5" ht="15.75" thickBot="1" x14ac:dyDescent="0.3">
      <c r="A312" s="25">
        <v>1</v>
      </c>
      <c r="B312" s="172">
        <v>2</v>
      </c>
      <c r="C312" s="173"/>
      <c r="D312" s="24">
        <v>3</v>
      </c>
      <c r="E312" s="24">
        <v>4</v>
      </c>
    </row>
    <row r="313" spans="1:5" ht="41.25" customHeight="1" thickBot="1" x14ac:dyDescent="0.3">
      <c r="A313" s="14"/>
      <c r="B313" s="154" t="s">
        <v>142</v>
      </c>
      <c r="C313" s="156"/>
      <c r="D313" s="12" t="s">
        <v>11</v>
      </c>
      <c r="E313" s="11"/>
    </row>
    <row r="314" spans="1:5" ht="15.75" thickBot="1" x14ac:dyDescent="0.3">
      <c r="A314" s="14"/>
      <c r="B314" s="166" t="s">
        <v>113</v>
      </c>
      <c r="C314" s="167"/>
      <c r="D314" s="11"/>
      <c r="E314" s="11"/>
    </row>
    <row r="315" spans="1:5" ht="15.75" thickBot="1" x14ac:dyDescent="0.3">
      <c r="A315" s="13"/>
      <c r="B315" s="160"/>
      <c r="C315" s="161"/>
      <c r="D315" s="11"/>
      <c r="E315" s="11"/>
    </row>
    <row r="316" spans="1:5" ht="30" customHeight="1" thickBot="1" x14ac:dyDescent="0.3">
      <c r="A316" s="14"/>
      <c r="B316" s="154" t="s">
        <v>143</v>
      </c>
      <c r="C316" s="156"/>
      <c r="D316" s="12" t="s">
        <v>11</v>
      </c>
      <c r="E316" s="11"/>
    </row>
    <row r="317" spans="1:5" ht="15.75" thickBot="1" x14ac:dyDescent="0.3">
      <c r="A317" s="14"/>
      <c r="B317" s="166" t="s">
        <v>113</v>
      </c>
      <c r="C317" s="167"/>
      <c r="D317" s="11"/>
      <c r="E317" s="11"/>
    </row>
    <row r="318" spans="1:5" ht="15.75" thickBot="1" x14ac:dyDescent="0.3">
      <c r="A318" s="13"/>
      <c r="B318" s="160"/>
      <c r="C318" s="161"/>
      <c r="D318" s="11"/>
      <c r="E318" s="11"/>
    </row>
    <row r="319" spans="1:5" ht="30" customHeight="1" thickBot="1" x14ac:dyDescent="0.3">
      <c r="A319" s="14"/>
      <c r="B319" s="154" t="s">
        <v>144</v>
      </c>
      <c r="C319" s="156"/>
      <c r="D319" s="12" t="s">
        <v>11</v>
      </c>
      <c r="E319" s="11"/>
    </row>
    <row r="320" spans="1:5" x14ac:dyDescent="0.25">
      <c r="A320" s="7"/>
      <c r="B320" s="168" t="s">
        <v>9</v>
      </c>
      <c r="C320" s="169"/>
      <c r="D320" s="10"/>
      <c r="E320" s="10"/>
    </row>
    <row r="321" spans="1:6" ht="15.75" thickBot="1" x14ac:dyDescent="0.3">
      <c r="A321" s="14"/>
      <c r="B321" s="170" t="s">
        <v>145</v>
      </c>
      <c r="C321" s="171"/>
      <c r="D321" s="11"/>
      <c r="E321" s="11"/>
    </row>
    <row r="322" spans="1:6" ht="15.75" thickBot="1" x14ac:dyDescent="0.3">
      <c r="A322" s="13"/>
      <c r="B322" s="160"/>
      <c r="C322" s="161"/>
      <c r="D322" s="11"/>
      <c r="E322" s="11"/>
    </row>
    <row r="323" spans="1:6" ht="15.75" thickBot="1" x14ac:dyDescent="0.3">
      <c r="A323" s="13"/>
      <c r="B323" s="160"/>
      <c r="C323" s="161"/>
      <c r="D323" s="11"/>
      <c r="E323" s="11"/>
    </row>
    <row r="324" spans="1:6" ht="15.75" thickBot="1" x14ac:dyDescent="0.3">
      <c r="A324" s="13"/>
      <c r="B324" s="160"/>
      <c r="C324" s="161"/>
      <c r="D324" s="11"/>
      <c r="E324" s="11"/>
    </row>
    <row r="325" spans="1:6" ht="15.75" thickBot="1" x14ac:dyDescent="0.3">
      <c r="A325" s="14"/>
      <c r="B325" s="154" t="s">
        <v>10</v>
      </c>
      <c r="C325" s="156"/>
      <c r="D325" s="12" t="s">
        <v>11</v>
      </c>
      <c r="E325" s="11"/>
    </row>
    <row r="326" spans="1:6" ht="37.5" customHeight="1" x14ac:dyDescent="0.25">
      <c r="A326" s="20" t="s">
        <v>89</v>
      </c>
    </row>
    <row r="327" spans="1:6" hidden="1" x14ac:dyDescent="0.25">
      <c r="A327" s="2"/>
      <c r="B327" s="2"/>
      <c r="C327" s="2"/>
    </row>
    <row r="328" spans="1:6" ht="23.25" thickBot="1" x14ac:dyDescent="0.3">
      <c r="A328" s="15" t="s">
        <v>2</v>
      </c>
      <c r="B328" s="142"/>
      <c r="C328" s="142"/>
    </row>
    <row r="329" spans="1:6" hidden="1" x14ac:dyDescent="0.25">
      <c r="A329" s="16"/>
      <c r="B329" s="143"/>
      <c r="C329" s="143"/>
    </row>
    <row r="330" spans="1:6" ht="30" customHeight="1" thickBot="1" x14ac:dyDescent="0.3">
      <c r="A330" s="144" t="s">
        <v>3</v>
      </c>
      <c r="B330" s="144"/>
      <c r="C330" s="17"/>
    </row>
    <row r="331" spans="1:6" ht="20.25" customHeight="1" thickBot="1" x14ac:dyDescent="0.3">
      <c r="A331" s="20" t="s">
        <v>146</v>
      </c>
    </row>
    <row r="332" spans="1:6" ht="15.75" hidden="1" thickBot="1" x14ac:dyDescent="0.3">
      <c r="A332" s="2"/>
      <c r="B332" s="2"/>
      <c r="C332" s="2"/>
      <c r="D332" s="2"/>
      <c r="E332" s="2"/>
      <c r="F332" s="2"/>
    </row>
    <row r="333" spans="1:6" ht="29.25" customHeight="1" x14ac:dyDescent="0.25">
      <c r="A333" s="5" t="s">
        <v>5</v>
      </c>
      <c r="B333" s="145" t="s">
        <v>13</v>
      </c>
      <c r="C333" s="147"/>
      <c r="D333" s="174" t="s">
        <v>118</v>
      </c>
      <c r="E333" s="174" t="s">
        <v>147</v>
      </c>
      <c r="F333" s="174" t="s">
        <v>148</v>
      </c>
    </row>
    <row r="334" spans="1:6" ht="15.75" thickBot="1" x14ac:dyDescent="0.3">
      <c r="A334" s="13" t="s">
        <v>6</v>
      </c>
      <c r="B334" s="151"/>
      <c r="C334" s="153"/>
      <c r="D334" s="158"/>
      <c r="E334" s="158"/>
      <c r="F334" s="158"/>
    </row>
    <row r="335" spans="1:6" ht="15.75" thickBot="1" x14ac:dyDescent="0.3">
      <c r="A335" s="23"/>
      <c r="B335" s="172">
        <v>1</v>
      </c>
      <c r="C335" s="173"/>
      <c r="D335" s="24">
        <v>2</v>
      </c>
      <c r="E335" s="24">
        <v>3</v>
      </c>
      <c r="F335" s="24">
        <v>4</v>
      </c>
    </row>
    <row r="336" spans="1:6" ht="15.75" thickBot="1" x14ac:dyDescent="0.3">
      <c r="A336" s="14"/>
      <c r="B336" s="154" t="s">
        <v>149</v>
      </c>
      <c r="C336" s="156"/>
      <c r="D336" s="12" t="s">
        <v>11</v>
      </c>
      <c r="E336" s="12" t="s">
        <v>11</v>
      </c>
      <c r="F336" s="12" t="s">
        <v>11</v>
      </c>
    </row>
    <row r="337" spans="1:7" ht="15.75" thickBot="1" x14ac:dyDescent="0.3">
      <c r="A337" s="14"/>
      <c r="B337" s="166" t="s">
        <v>150</v>
      </c>
      <c r="C337" s="167"/>
      <c r="D337" s="11"/>
      <c r="E337" s="11"/>
      <c r="F337" s="11"/>
    </row>
    <row r="338" spans="1:7" ht="15.75" thickBot="1" x14ac:dyDescent="0.3">
      <c r="A338" s="13"/>
      <c r="B338" s="160"/>
      <c r="C338" s="161"/>
      <c r="D338" s="11"/>
      <c r="E338" s="11"/>
      <c r="F338" s="11"/>
    </row>
    <row r="339" spans="1:7" ht="15.75" thickBot="1" x14ac:dyDescent="0.3">
      <c r="A339" s="13"/>
      <c r="B339" s="160"/>
      <c r="C339" s="161"/>
      <c r="D339" s="11"/>
      <c r="E339" s="11"/>
      <c r="F339" s="11"/>
    </row>
    <row r="340" spans="1:7" ht="15.75" thickBot="1" x14ac:dyDescent="0.3">
      <c r="A340" s="13"/>
      <c r="B340" s="160"/>
      <c r="C340" s="161"/>
      <c r="D340" s="11"/>
      <c r="E340" s="11"/>
      <c r="F340" s="11"/>
    </row>
    <row r="341" spans="1:7" ht="15.75" thickBot="1" x14ac:dyDescent="0.3">
      <c r="A341" s="14"/>
      <c r="B341" s="154" t="s">
        <v>10</v>
      </c>
      <c r="C341" s="156"/>
      <c r="D341" s="11"/>
      <c r="E341" s="12" t="s">
        <v>11</v>
      </c>
      <c r="F341" s="11"/>
    </row>
    <row r="342" spans="1:7" ht="33" customHeight="1" x14ac:dyDescent="0.25">
      <c r="A342" s="20" t="s">
        <v>89</v>
      </c>
    </row>
    <row r="343" spans="1:7" hidden="1" x14ac:dyDescent="0.25">
      <c r="A343" s="2"/>
      <c r="B343" s="2"/>
      <c r="C343" s="2"/>
    </row>
    <row r="344" spans="1:7" ht="23.25" thickBot="1" x14ac:dyDescent="0.3">
      <c r="A344" s="15" t="s">
        <v>2</v>
      </c>
      <c r="B344" s="142"/>
      <c r="C344" s="142"/>
    </row>
    <row r="345" spans="1:7" ht="0.75" customHeight="1" x14ac:dyDescent="0.25">
      <c r="A345" s="16"/>
      <c r="B345" s="143"/>
      <c r="C345" s="143"/>
    </row>
    <row r="346" spans="1:7" ht="30" customHeight="1" thickBot="1" x14ac:dyDescent="0.3">
      <c r="A346" s="144" t="s">
        <v>3</v>
      </c>
      <c r="B346" s="144"/>
      <c r="C346" s="17"/>
    </row>
    <row r="347" spans="1:7" ht="15.75" thickBot="1" x14ac:dyDescent="0.3">
      <c r="A347" s="20" t="s">
        <v>151</v>
      </c>
    </row>
    <row r="348" spans="1:7" ht="15.75" hidden="1" thickBot="1" x14ac:dyDescent="0.3">
      <c r="A348" s="2"/>
      <c r="B348" s="2"/>
      <c r="C348" s="2"/>
      <c r="D348" s="2"/>
      <c r="E348" s="2"/>
      <c r="F348" s="2"/>
      <c r="G348" s="2"/>
    </row>
    <row r="349" spans="1:7" ht="30.75" thickBot="1" x14ac:dyDescent="0.3">
      <c r="A349" s="18" t="s">
        <v>34</v>
      </c>
      <c r="B349" s="154" t="s">
        <v>13</v>
      </c>
      <c r="C349" s="156"/>
      <c r="D349" s="19" t="s">
        <v>152</v>
      </c>
      <c r="E349" s="19" t="s">
        <v>118</v>
      </c>
      <c r="F349" s="19" t="s">
        <v>153</v>
      </c>
      <c r="G349" s="19" t="s">
        <v>154</v>
      </c>
    </row>
    <row r="350" spans="1:7" ht="15.75" thickBot="1" x14ac:dyDescent="0.3">
      <c r="A350" s="25">
        <v>1</v>
      </c>
      <c r="B350" s="172">
        <v>2</v>
      </c>
      <c r="C350" s="173"/>
      <c r="D350" s="24">
        <v>3</v>
      </c>
      <c r="E350" s="24">
        <v>4</v>
      </c>
      <c r="F350" s="24">
        <v>5</v>
      </c>
      <c r="G350" s="24">
        <v>6</v>
      </c>
    </row>
    <row r="351" spans="1:7" ht="15.75" thickBot="1" x14ac:dyDescent="0.3">
      <c r="A351" s="14"/>
      <c r="B351" s="154" t="s">
        <v>155</v>
      </c>
      <c r="C351" s="156"/>
      <c r="D351" s="12" t="s">
        <v>11</v>
      </c>
      <c r="E351" s="12" t="s">
        <v>11</v>
      </c>
      <c r="F351" s="12" t="s">
        <v>11</v>
      </c>
      <c r="G351" s="12" t="s">
        <v>11</v>
      </c>
    </row>
    <row r="352" spans="1:7" ht="15.75" thickBot="1" x14ac:dyDescent="0.3">
      <c r="A352" s="14"/>
      <c r="B352" s="166" t="s">
        <v>156</v>
      </c>
      <c r="C352" s="167"/>
      <c r="D352" s="11"/>
      <c r="E352" s="11"/>
      <c r="F352" s="11"/>
      <c r="G352" s="11"/>
    </row>
    <row r="353" spans="1:7" ht="15.75" thickBot="1" x14ac:dyDescent="0.3">
      <c r="A353" s="13"/>
      <c r="B353" s="160"/>
      <c r="C353" s="161"/>
      <c r="D353" s="11"/>
      <c r="E353" s="11"/>
      <c r="F353" s="11"/>
      <c r="G353" s="11"/>
    </row>
    <row r="354" spans="1:7" ht="15.75" thickBot="1" x14ac:dyDescent="0.3">
      <c r="A354" s="13"/>
      <c r="B354" s="160"/>
      <c r="C354" s="161"/>
      <c r="D354" s="11"/>
      <c r="E354" s="11"/>
      <c r="F354" s="11"/>
      <c r="G354" s="11"/>
    </row>
    <row r="355" spans="1:7" ht="15.75" thickBot="1" x14ac:dyDescent="0.3">
      <c r="A355" s="13"/>
      <c r="B355" s="160"/>
      <c r="C355" s="161"/>
      <c r="D355" s="11"/>
      <c r="E355" s="11"/>
      <c r="F355" s="11"/>
      <c r="G355" s="11"/>
    </row>
    <row r="356" spans="1:7" ht="15.75" thickBot="1" x14ac:dyDescent="0.3">
      <c r="A356" s="14"/>
      <c r="B356" s="154" t="s">
        <v>10</v>
      </c>
      <c r="C356" s="156"/>
      <c r="D356" s="12" t="s">
        <v>11</v>
      </c>
      <c r="E356" s="12" t="s">
        <v>11</v>
      </c>
      <c r="F356" s="12" t="s">
        <v>11</v>
      </c>
      <c r="G356" s="11"/>
    </row>
  </sheetData>
  <mergeCells count="275">
    <mergeCell ref="B288:C288"/>
    <mergeCell ref="B292:C292"/>
    <mergeCell ref="B293:C293"/>
    <mergeCell ref="B297:C297"/>
    <mergeCell ref="B298:C298"/>
    <mergeCell ref="B299:C299"/>
    <mergeCell ref="B314:C314"/>
    <mergeCell ref="B317:C317"/>
    <mergeCell ref="B320:C320"/>
    <mergeCell ref="B310:C311"/>
    <mergeCell ref="B321:C321"/>
    <mergeCell ref="B337:C337"/>
    <mergeCell ref="B352:C352"/>
    <mergeCell ref="B350:C350"/>
    <mergeCell ref="B351:C351"/>
    <mergeCell ref="B316:C316"/>
    <mergeCell ref="B318:C318"/>
    <mergeCell ref="B319:C319"/>
    <mergeCell ref="B322:C322"/>
    <mergeCell ref="B323:C323"/>
    <mergeCell ref="B324:C324"/>
    <mergeCell ref="B119:C119"/>
    <mergeCell ref="B120:C120"/>
    <mergeCell ref="B123:D123"/>
    <mergeCell ref="B121:D121"/>
    <mergeCell ref="B122:D122"/>
    <mergeCell ref="B124:D124"/>
    <mergeCell ref="B125:D125"/>
    <mergeCell ref="B148:C148"/>
    <mergeCell ref="B150:C150"/>
    <mergeCell ref="B144:C145"/>
    <mergeCell ref="D144:D145"/>
    <mergeCell ref="B126:D126"/>
    <mergeCell ref="B127:D127"/>
    <mergeCell ref="B128:D128"/>
    <mergeCell ref="B131:C131"/>
    <mergeCell ref="B132:C132"/>
    <mergeCell ref="G1:J1"/>
    <mergeCell ref="G2:J2"/>
    <mergeCell ref="G4:J4"/>
    <mergeCell ref="G5:J5"/>
    <mergeCell ref="G6:J6"/>
    <mergeCell ref="G3:J3"/>
    <mergeCell ref="B39:C39"/>
    <mergeCell ref="B40:C40"/>
    <mergeCell ref="B41:C41"/>
    <mergeCell ref="A7:H7"/>
    <mergeCell ref="B38:C38"/>
    <mergeCell ref="A26:B26"/>
    <mergeCell ref="B29:C29"/>
    <mergeCell ref="B30:C30"/>
    <mergeCell ref="A31:B31"/>
    <mergeCell ref="B34:C34"/>
    <mergeCell ref="A19:A21"/>
    <mergeCell ref="B19:B21"/>
    <mergeCell ref="C19:C21"/>
    <mergeCell ref="D19:D21"/>
    <mergeCell ref="H15:H21"/>
    <mergeCell ref="I15:I21"/>
    <mergeCell ref="E19:E21"/>
    <mergeCell ref="F19:F21"/>
    <mergeCell ref="B353:C353"/>
    <mergeCell ref="B354:C354"/>
    <mergeCell ref="B355:C355"/>
    <mergeCell ref="B356:C356"/>
    <mergeCell ref="B340:C340"/>
    <mergeCell ref="B341:C341"/>
    <mergeCell ref="B344:C344"/>
    <mergeCell ref="B345:C345"/>
    <mergeCell ref="A346:B346"/>
    <mergeCell ref="B349:C349"/>
    <mergeCell ref="E333:E334"/>
    <mergeCell ref="F333:F334"/>
    <mergeCell ref="B335:C335"/>
    <mergeCell ref="B336:C336"/>
    <mergeCell ref="B338:C338"/>
    <mergeCell ref="B339:C339"/>
    <mergeCell ref="B325:C325"/>
    <mergeCell ref="B328:C328"/>
    <mergeCell ref="B329:C329"/>
    <mergeCell ref="A330:B330"/>
    <mergeCell ref="B333:C334"/>
    <mergeCell ref="D333:D334"/>
    <mergeCell ref="D310:D311"/>
    <mergeCell ref="E310:E311"/>
    <mergeCell ref="B312:C312"/>
    <mergeCell ref="B313:C313"/>
    <mergeCell ref="B315:C315"/>
    <mergeCell ref="B300:C300"/>
    <mergeCell ref="B301:C301"/>
    <mergeCell ref="B302:C302"/>
    <mergeCell ref="B305:C305"/>
    <mergeCell ref="B306:C306"/>
    <mergeCell ref="A307:B307"/>
    <mergeCell ref="B285:C285"/>
    <mergeCell ref="B286:C286"/>
    <mergeCell ref="B289:C289"/>
    <mergeCell ref="B290:C290"/>
    <mergeCell ref="B291:C291"/>
    <mergeCell ref="B294:C294"/>
    <mergeCell ref="B295:C295"/>
    <mergeCell ref="B296:C296"/>
    <mergeCell ref="B265:C265"/>
    <mergeCell ref="B267:C267"/>
    <mergeCell ref="B268:C268"/>
    <mergeCell ref="B269:C269"/>
    <mergeCell ref="B270:C270"/>
    <mergeCell ref="B271:C271"/>
    <mergeCell ref="B274:C274"/>
    <mergeCell ref="B275:C275"/>
    <mergeCell ref="A276:B276"/>
    <mergeCell ref="B279:C279"/>
    <mergeCell ref="B280:C280"/>
    <mergeCell ref="B281:C281"/>
    <mergeCell ref="B282:C282"/>
    <mergeCell ref="B283:C283"/>
    <mergeCell ref="B284:C284"/>
    <mergeCell ref="B287:C287"/>
    <mergeCell ref="E258:E259"/>
    <mergeCell ref="F258:F259"/>
    <mergeCell ref="B260:C260"/>
    <mergeCell ref="B261:C261"/>
    <mergeCell ref="B263:C263"/>
    <mergeCell ref="B264:C264"/>
    <mergeCell ref="B262:C262"/>
    <mergeCell ref="B266:C266"/>
    <mergeCell ref="B250:C250"/>
    <mergeCell ref="B253:C253"/>
    <mergeCell ref="B254:C254"/>
    <mergeCell ref="A255:B255"/>
    <mergeCell ref="B258:C259"/>
    <mergeCell ref="D258:D259"/>
    <mergeCell ref="B243:C243"/>
    <mergeCell ref="B244:C244"/>
    <mergeCell ref="B245:C245"/>
    <mergeCell ref="B247:C247"/>
    <mergeCell ref="B248:C248"/>
    <mergeCell ref="B249:C249"/>
    <mergeCell ref="B235:C235"/>
    <mergeCell ref="B236:C236"/>
    <mergeCell ref="B237:C237"/>
    <mergeCell ref="B239:C239"/>
    <mergeCell ref="B240:C240"/>
    <mergeCell ref="B241:C241"/>
    <mergeCell ref="B242:C242"/>
    <mergeCell ref="B246:C246"/>
    <mergeCell ref="G226:G227"/>
    <mergeCell ref="B228:C228"/>
    <mergeCell ref="B229:C229"/>
    <mergeCell ref="B231:C231"/>
    <mergeCell ref="B232:C232"/>
    <mergeCell ref="B233:C233"/>
    <mergeCell ref="B230:C230"/>
    <mergeCell ref="B234:C234"/>
    <mergeCell ref="B238:C238"/>
    <mergeCell ref="B222:C222"/>
    <mergeCell ref="A223:B223"/>
    <mergeCell ref="B226:C227"/>
    <mergeCell ref="D226:D227"/>
    <mergeCell ref="E226:E227"/>
    <mergeCell ref="F226:F227"/>
    <mergeCell ref="A208:B208"/>
    <mergeCell ref="B211:B212"/>
    <mergeCell ref="C211:C212"/>
    <mergeCell ref="D211:D212"/>
    <mergeCell ref="E211:E212"/>
    <mergeCell ref="B221:C221"/>
    <mergeCell ref="B185:C185"/>
    <mergeCell ref="A186:B186"/>
    <mergeCell ref="B189:B191"/>
    <mergeCell ref="F189:F191"/>
    <mergeCell ref="B206:C206"/>
    <mergeCell ref="B207:C207"/>
    <mergeCell ref="A171:B171"/>
    <mergeCell ref="B174:B175"/>
    <mergeCell ref="C174:C175"/>
    <mergeCell ref="D174:D175"/>
    <mergeCell ref="E174:E175"/>
    <mergeCell ref="B184:C184"/>
    <mergeCell ref="B160:B161"/>
    <mergeCell ref="C160:C161"/>
    <mergeCell ref="D160:D161"/>
    <mergeCell ref="E160:E161"/>
    <mergeCell ref="B169:C169"/>
    <mergeCell ref="B170:C170"/>
    <mergeCell ref="A167:E167"/>
    <mergeCell ref="B149:C149"/>
    <mergeCell ref="B151:C151"/>
    <mergeCell ref="B152:C152"/>
    <mergeCell ref="B155:C155"/>
    <mergeCell ref="B156:C156"/>
    <mergeCell ref="A157:B157"/>
    <mergeCell ref="E144:E145"/>
    <mergeCell ref="F144:F145"/>
    <mergeCell ref="B146:C146"/>
    <mergeCell ref="B147:C147"/>
    <mergeCell ref="B133:C133"/>
    <mergeCell ref="B135:C135"/>
    <mergeCell ref="B136:C136"/>
    <mergeCell ref="B139:C139"/>
    <mergeCell ref="B140:C140"/>
    <mergeCell ref="A141:B141"/>
    <mergeCell ref="B111:C111"/>
    <mergeCell ref="B112:C112"/>
    <mergeCell ref="A113:B113"/>
    <mergeCell ref="B116:D116"/>
    <mergeCell ref="B117:D117"/>
    <mergeCell ref="B118:D118"/>
    <mergeCell ref="A98:B98"/>
    <mergeCell ref="B101:B102"/>
    <mergeCell ref="C101:C102"/>
    <mergeCell ref="D101:D102"/>
    <mergeCell ref="E101:E102"/>
    <mergeCell ref="B78:C78"/>
    <mergeCell ref="B79:C79"/>
    <mergeCell ref="B84:C84"/>
    <mergeCell ref="B91:C91"/>
    <mergeCell ref="B92:C92"/>
    <mergeCell ref="B96:C96"/>
    <mergeCell ref="A93:E93"/>
    <mergeCell ref="B89:C89"/>
    <mergeCell ref="B90:C90"/>
    <mergeCell ref="B80:C80"/>
    <mergeCell ref="B81:C81"/>
    <mergeCell ref="B82:C82"/>
    <mergeCell ref="B83:C83"/>
    <mergeCell ref="B85:C85"/>
    <mergeCell ref="B86:C86"/>
    <mergeCell ref="B87:C87"/>
    <mergeCell ref="B88:C88"/>
    <mergeCell ref="B97:C97"/>
    <mergeCell ref="F60:F62"/>
    <mergeCell ref="B70:C70"/>
    <mergeCell ref="B71:C71"/>
    <mergeCell ref="A72:B72"/>
    <mergeCell ref="B76:C77"/>
    <mergeCell ref="D76:D77"/>
    <mergeCell ref="E76:E77"/>
    <mergeCell ref="A74:E74"/>
    <mergeCell ref="B52:C52"/>
    <mergeCell ref="B55:C55"/>
    <mergeCell ref="B56:C56"/>
    <mergeCell ref="A57:B57"/>
    <mergeCell ref="A60:A62"/>
    <mergeCell ref="B60:B62"/>
    <mergeCell ref="C60:C62"/>
    <mergeCell ref="E60:E62"/>
    <mergeCell ref="B43:C43"/>
    <mergeCell ref="B44:C44"/>
    <mergeCell ref="B45:C45"/>
    <mergeCell ref="B50:C50"/>
    <mergeCell ref="B51:C51"/>
    <mergeCell ref="A35:A36"/>
    <mergeCell ref="B35:C36"/>
    <mergeCell ref="D35:D36"/>
    <mergeCell ref="B42:C42"/>
    <mergeCell ref="B46:C46"/>
    <mergeCell ref="B47:C47"/>
    <mergeCell ref="B48:C48"/>
    <mergeCell ref="B49:C49"/>
    <mergeCell ref="B37:C37"/>
    <mergeCell ref="G19:G21"/>
    <mergeCell ref="G9:J9"/>
    <mergeCell ref="G10:J10"/>
    <mergeCell ref="B10:C10"/>
    <mergeCell ref="B11:C11"/>
    <mergeCell ref="A12:B12"/>
    <mergeCell ref="D15:G17"/>
    <mergeCell ref="E18:G18"/>
    <mergeCell ref="F35:F36"/>
    <mergeCell ref="G35:G36"/>
    <mergeCell ref="G12:J12"/>
    <mergeCell ref="G13:J13"/>
    <mergeCell ref="G14:J14"/>
    <mergeCell ref="J15:J21"/>
  </mergeCells>
  <hyperlinks>
    <hyperlink ref="A93" r:id="rId1" display="http://www.glavbukh.ru/npd/edoc/99_901961229_"/>
  </hyperlinks>
  <pageMargins left="0.70866141732283472" right="0.70866141732283472" top="0.74803149606299213" bottom="0.74803149606299213" header="0.31496062992125984" footer="0.31496062992125984"/>
  <pageSetup paperSize="9" scale="81" fitToHeight="2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opLeftCell="A6" workbookViewId="0">
      <selection activeCell="A6" sqref="A6:H6"/>
    </sheetView>
  </sheetViews>
  <sheetFormatPr defaultRowHeight="15" x14ac:dyDescent="0.25"/>
  <cols>
    <col min="2" max="2" width="43.2851562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  <col min="11" max="11" width="10.5703125" customWidth="1"/>
    <col min="12" max="12" width="12.7109375" customWidth="1"/>
  </cols>
  <sheetData>
    <row r="1" spans="1:12" hidden="1" x14ac:dyDescent="0.25">
      <c r="A1" s="1"/>
      <c r="G1" s="141"/>
      <c r="H1" s="141"/>
      <c r="I1" s="141"/>
      <c r="J1" s="141"/>
    </row>
    <row r="2" spans="1:12" hidden="1" x14ac:dyDescent="0.25">
      <c r="A2" s="1"/>
      <c r="G2" s="141"/>
      <c r="H2" s="141"/>
      <c r="I2" s="141"/>
      <c r="J2" s="141"/>
    </row>
    <row r="3" spans="1:12" hidden="1" x14ac:dyDescent="0.25">
      <c r="A3" s="1"/>
      <c r="G3" s="141"/>
      <c r="H3" s="141"/>
      <c r="I3" s="141"/>
      <c r="J3" s="141"/>
    </row>
    <row r="4" spans="1:12" hidden="1" x14ac:dyDescent="0.25">
      <c r="A4" s="1"/>
      <c r="G4" s="141"/>
      <c r="H4" s="141"/>
      <c r="I4" s="141"/>
      <c r="J4" s="141"/>
    </row>
    <row r="5" spans="1:12" ht="72" hidden="1" customHeight="1" thickBot="1" x14ac:dyDescent="0.3">
      <c r="A5" s="1"/>
      <c r="G5" s="159"/>
      <c r="H5" s="159"/>
      <c r="I5" s="159"/>
      <c r="J5" s="159"/>
    </row>
    <row r="6" spans="1:12" ht="30.75" customHeight="1" x14ac:dyDescent="0.25">
      <c r="A6" s="181" t="s">
        <v>353</v>
      </c>
      <c r="B6" s="181"/>
      <c r="C6" s="181"/>
      <c r="D6" s="181"/>
      <c r="E6" s="181"/>
      <c r="F6" s="181"/>
      <c r="G6" s="181"/>
      <c r="H6" s="181"/>
    </row>
    <row r="7" spans="1:12" ht="18.75" x14ac:dyDescent="0.25">
      <c r="A7" s="22" t="s">
        <v>1</v>
      </c>
    </row>
    <row r="8" spans="1:12" ht="14.25" customHeight="1" x14ac:dyDescent="0.25">
      <c r="A8" s="2"/>
      <c r="B8" s="2"/>
      <c r="C8" s="2"/>
      <c r="G8" s="140"/>
      <c r="H8" s="140"/>
      <c r="I8" s="140"/>
      <c r="J8" s="140"/>
    </row>
    <row r="9" spans="1:12" ht="20.25" customHeight="1" thickBot="1" x14ac:dyDescent="0.35">
      <c r="A9" s="70" t="s">
        <v>2</v>
      </c>
      <c r="B9" s="215" t="s">
        <v>354</v>
      </c>
      <c r="C9" s="215"/>
      <c r="G9" s="141"/>
      <c r="H9" s="141"/>
      <c r="I9" s="141"/>
      <c r="J9" s="141"/>
    </row>
    <row r="10" spans="1:12" ht="15" hidden="1" customHeight="1" x14ac:dyDescent="0.25">
      <c r="A10" s="16"/>
      <c r="B10" s="143"/>
      <c r="C10" s="143"/>
      <c r="G10" s="31"/>
      <c r="H10" s="31"/>
      <c r="I10" s="31"/>
      <c r="J10" s="31"/>
    </row>
    <row r="11" spans="1:12" ht="20.25" customHeight="1" thickBot="1" x14ac:dyDescent="0.3">
      <c r="A11" s="144" t="s">
        <v>3</v>
      </c>
      <c r="B11" s="144"/>
      <c r="C11" s="71" t="s">
        <v>379</v>
      </c>
      <c r="G11" s="141"/>
      <c r="H11" s="141"/>
      <c r="I11" s="141"/>
      <c r="J11" s="141"/>
    </row>
    <row r="12" spans="1:12" ht="17.25" customHeight="1" x14ac:dyDescent="0.25">
      <c r="A12" s="22" t="s">
        <v>355</v>
      </c>
      <c r="B12" s="2"/>
      <c r="C12" s="2"/>
      <c r="G12" s="140"/>
      <c r="H12" s="140"/>
      <c r="I12" s="140"/>
      <c r="J12" s="140"/>
      <c r="K12" s="140"/>
      <c r="L12" s="140"/>
    </row>
    <row r="13" spans="1:12" ht="20.25" customHeight="1" x14ac:dyDescent="0.25">
      <c r="A13" s="209" t="s">
        <v>163</v>
      </c>
      <c r="B13" s="210" t="s">
        <v>158</v>
      </c>
      <c r="C13" s="211" t="s">
        <v>159</v>
      </c>
      <c r="D13" s="199" t="s">
        <v>7</v>
      </c>
      <c r="E13" s="199"/>
      <c r="F13" s="199"/>
      <c r="G13" s="199"/>
      <c r="H13" s="212" t="s">
        <v>356</v>
      </c>
      <c r="I13" s="213" t="s">
        <v>170</v>
      </c>
      <c r="J13" s="211" t="s">
        <v>357</v>
      </c>
      <c r="K13" s="212" t="s">
        <v>358</v>
      </c>
      <c r="L13" s="213" t="s">
        <v>359</v>
      </c>
    </row>
    <row r="14" spans="1:12" x14ac:dyDescent="0.25">
      <c r="A14" s="209"/>
      <c r="B14" s="210"/>
      <c r="C14" s="211"/>
      <c r="D14" s="210" t="s">
        <v>8</v>
      </c>
      <c r="E14" s="214" t="s">
        <v>9</v>
      </c>
      <c r="F14" s="214"/>
      <c r="G14" s="214"/>
      <c r="H14" s="212"/>
      <c r="I14" s="213"/>
      <c r="J14" s="211"/>
      <c r="K14" s="212"/>
      <c r="L14" s="213"/>
    </row>
    <row r="15" spans="1:12" ht="24" customHeight="1" x14ac:dyDescent="0.25">
      <c r="A15" s="209"/>
      <c r="B15" s="210"/>
      <c r="C15" s="211"/>
      <c r="D15" s="210"/>
      <c r="E15" s="211" t="s">
        <v>166</v>
      </c>
      <c r="F15" s="211" t="s">
        <v>164</v>
      </c>
      <c r="G15" s="211" t="s">
        <v>165</v>
      </c>
      <c r="H15" s="212"/>
      <c r="I15" s="213"/>
      <c r="J15" s="211"/>
      <c r="K15" s="212"/>
      <c r="L15" s="213"/>
    </row>
    <row r="16" spans="1:12" ht="21" customHeight="1" x14ac:dyDescent="0.25">
      <c r="A16" s="209"/>
      <c r="B16" s="210"/>
      <c r="C16" s="211"/>
      <c r="D16" s="210"/>
      <c r="E16" s="211"/>
      <c r="F16" s="211"/>
      <c r="G16" s="211"/>
      <c r="H16" s="212"/>
      <c r="I16" s="213"/>
      <c r="J16" s="211"/>
      <c r="K16" s="212"/>
      <c r="L16" s="213"/>
    </row>
    <row r="17" spans="1:12" x14ac:dyDescent="0.25">
      <c r="A17" s="61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9</v>
      </c>
      <c r="K17" s="73">
        <v>10</v>
      </c>
      <c r="L17" s="73">
        <v>11</v>
      </c>
    </row>
    <row r="18" spans="1:12" hidden="1" x14ac:dyDescent="0.25">
      <c r="A18" s="74"/>
      <c r="B18" s="75" t="s">
        <v>360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idden="1" x14ac:dyDescent="0.25">
      <c r="A19" s="74"/>
      <c r="B19" s="76" t="s">
        <v>361</v>
      </c>
      <c r="C19" s="77">
        <v>1</v>
      </c>
      <c r="D19" s="78">
        <f>SUM(E19:G19)</f>
        <v>0</v>
      </c>
      <c r="E19" s="78"/>
      <c r="F19" s="78"/>
      <c r="G19" s="78">
        <f t="shared" ref="G19:G22" si="0">(E19+F19+I19)*15/85</f>
        <v>0</v>
      </c>
      <c r="H19" s="78">
        <v>0</v>
      </c>
      <c r="I19" s="78">
        <v>0</v>
      </c>
      <c r="J19" s="78">
        <v>0</v>
      </c>
      <c r="K19" s="78">
        <v>0</v>
      </c>
      <c r="L19" s="78">
        <f>(D19+I19+H19+J19)*11.5+K19</f>
        <v>0</v>
      </c>
    </row>
    <row r="20" spans="1:12" hidden="1" x14ac:dyDescent="0.25">
      <c r="A20" s="74"/>
      <c r="B20" s="60"/>
      <c r="C20" s="77"/>
      <c r="D20" s="78">
        <f>SUM(E20:G20)</f>
        <v>0</v>
      </c>
      <c r="E20" s="78"/>
      <c r="F20" s="78"/>
      <c r="G20" s="78">
        <f t="shared" si="0"/>
        <v>0</v>
      </c>
      <c r="H20" s="78"/>
      <c r="I20" s="78"/>
      <c r="J20" s="78"/>
      <c r="K20" s="78"/>
      <c r="L20" s="78">
        <f t="shared" ref="L20:L22" si="1">(D20+I20+H20+J20)*11.5+K20</f>
        <v>0</v>
      </c>
    </row>
    <row r="21" spans="1:12" hidden="1" x14ac:dyDescent="0.25">
      <c r="A21" s="74"/>
      <c r="B21" s="60"/>
      <c r="C21" s="77"/>
      <c r="D21" s="78">
        <f>SUM(E21:G21)</f>
        <v>0</v>
      </c>
      <c r="E21" s="78"/>
      <c r="F21" s="78"/>
      <c r="G21" s="78">
        <f t="shared" si="0"/>
        <v>0</v>
      </c>
      <c r="H21" s="78"/>
      <c r="I21" s="78"/>
      <c r="J21" s="78"/>
      <c r="K21" s="78"/>
      <c r="L21" s="78">
        <f t="shared" si="1"/>
        <v>0</v>
      </c>
    </row>
    <row r="22" spans="1:12" hidden="1" x14ac:dyDescent="0.25">
      <c r="A22" s="74"/>
      <c r="B22" s="60" t="s">
        <v>362</v>
      </c>
      <c r="C22" s="77">
        <v>2.75</v>
      </c>
      <c r="D22" s="78">
        <f>SUM(E22:G22)</f>
        <v>0</v>
      </c>
      <c r="E22" s="78"/>
      <c r="F22" s="78"/>
      <c r="G22" s="78">
        <f t="shared" si="0"/>
        <v>0</v>
      </c>
      <c r="H22" s="78"/>
      <c r="I22" s="78"/>
      <c r="J22" s="78"/>
      <c r="K22" s="78"/>
      <c r="L22" s="78">
        <f t="shared" si="1"/>
        <v>0</v>
      </c>
    </row>
    <row r="23" spans="1:12" s="82" customFormat="1" hidden="1" x14ac:dyDescent="0.25">
      <c r="A23" s="204" t="s">
        <v>363</v>
      </c>
      <c r="B23" s="204"/>
      <c r="C23" s="79" t="s">
        <v>11</v>
      </c>
      <c r="D23" s="80">
        <f>SUM(D19:D22)</f>
        <v>0</v>
      </c>
      <c r="E23" s="81" t="s">
        <v>11</v>
      </c>
      <c r="F23" s="81" t="s">
        <v>11</v>
      </c>
      <c r="G23" s="81" t="s">
        <v>11</v>
      </c>
      <c r="H23" s="81" t="s">
        <v>11</v>
      </c>
      <c r="I23" s="81" t="s">
        <v>11</v>
      </c>
      <c r="J23" s="81" t="s">
        <v>11</v>
      </c>
      <c r="K23" s="81" t="s">
        <v>11</v>
      </c>
      <c r="L23" s="80">
        <f>SUM(L19:L22)</f>
        <v>0</v>
      </c>
    </row>
    <row r="24" spans="1:12" hidden="1" x14ac:dyDescent="0.25">
      <c r="A24" s="74"/>
      <c r="B24" s="75" t="s">
        <v>364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1:12" s="82" customFormat="1" hidden="1" x14ac:dyDescent="0.25">
      <c r="A25" s="79"/>
      <c r="B25" s="76" t="s">
        <v>365</v>
      </c>
      <c r="C25" s="83">
        <v>1.4</v>
      </c>
      <c r="D25" s="78">
        <f>SUM(E25:G25)</f>
        <v>0</v>
      </c>
      <c r="E25" s="84"/>
      <c r="F25" s="84"/>
      <c r="G25" s="78">
        <f>(E25+F25+I25)*15/85</f>
        <v>0</v>
      </c>
      <c r="H25" s="84"/>
      <c r="I25" s="84"/>
      <c r="J25" s="84"/>
      <c r="K25" s="81"/>
      <c r="L25" s="78">
        <f>(D25+I25+H25+J25)*11.5+K25</f>
        <v>0</v>
      </c>
    </row>
    <row r="26" spans="1:12" s="82" customFormat="1" hidden="1" x14ac:dyDescent="0.25">
      <c r="A26" s="204" t="s">
        <v>366</v>
      </c>
      <c r="B26" s="204"/>
      <c r="C26" s="79" t="s">
        <v>11</v>
      </c>
      <c r="D26" s="80">
        <f>D25</f>
        <v>0</v>
      </c>
      <c r="E26" s="81" t="s">
        <v>11</v>
      </c>
      <c r="F26" s="81" t="s">
        <v>11</v>
      </c>
      <c r="G26" s="81" t="s">
        <v>11</v>
      </c>
      <c r="H26" s="81" t="s">
        <v>11</v>
      </c>
      <c r="I26" s="81" t="s">
        <v>11</v>
      </c>
      <c r="J26" s="81" t="s">
        <v>11</v>
      </c>
      <c r="K26" s="81" t="s">
        <v>11</v>
      </c>
      <c r="L26" s="80">
        <f>L25</f>
        <v>0</v>
      </c>
    </row>
    <row r="27" spans="1:12" x14ac:dyDescent="0.25">
      <c r="A27" s="74"/>
      <c r="B27" s="75" t="s">
        <v>367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 x14ac:dyDescent="0.25">
      <c r="A28" s="74"/>
      <c r="B28" s="76" t="s">
        <v>368</v>
      </c>
      <c r="C28" s="77">
        <v>20.010000000000002</v>
      </c>
      <c r="D28" s="78">
        <f>SUM(E28:G28)</f>
        <v>350991.83529411769</v>
      </c>
      <c r="E28" s="78">
        <v>295103.28000000003</v>
      </c>
      <c r="F28" s="78">
        <v>346.49</v>
      </c>
      <c r="G28" s="78">
        <f>(E28+F28+I28)*15/85</f>
        <v>55542.065294117645</v>
      </c>
      <c r="H28" s="78">
        <v>0</v>
      </c>
      <c r="I28" s="78">
        <v>19288.599999999999</v>
      </c>
      <c r="J28" s="78">
        <v>6120</v>
      </c>
      <c r="K28" s="78">
        <v>0</v>
      </c>
      <c r="L28" s="78">
        <f>(D28+I28+H28+J28)*10.5+K28</f>
        <v>3952204.5705882353</v>
      </c>
    </row>
    <row r="29" spans="1:12" x14ac:dyDescent="0.25">
      <c r="A29" s="74"/>
      <c r="B29" s="76" t="s">
        <v>371</v>
      </c>
      <c r="C29" s="77">
        <v>2.75</v>
      </c>
      <c r="D29" s="78">
        <f>SUM(E29:G29)</f>
        <v>55373.1</v>
      </c>
      <c r="E29" s="78">
        <v>45789.06</v>
      </c>
      <c r="F29" s="78">
        <v>0</v>
      </c>
      <c r="G29" s="78">
        <f t="shared" ref="G29:G31" si="2">(E29+F29+I29)*15/85</f>
        <v>9584.0399999999991</v>
      </c>
      <c r="H29" s="78">
        <v>0</v>
      </c>
      <c r="I29" s="78">
        <v>8520.5</v>
      </c>
      <c r="J29" s="78">
        <v>0</v>
      </c>
      <c r="K29" s="78">
        <v>0</v>
      </c>
      <c r="L29" s="78">
        <f>(D29+I29+H29+J29)*10.5+K29</f>
        <v>670882.79999999993</v>
      </c>
    </row>
    <row r="30" spans="1:12" ht="14.25" customHeight="1" x14ac:dyDescent="0.25">
      <c r="A30" s="74"/>
      <c r="B30" s="76" t="s">
        <v>361</v>
      </c>
      <c r="C30" s="77">
        <v>1.5</v>
      </c>
      <c r="D30" s="78">
        <f>SUM(E30:G30)</f>
        <v>11418.823529411764</v>
      </c>
      <c r="E30" s="78">
        <v>9706</v>
      </c>
      <c r="F30" s="78">
        <v>0</v>
      </c>
      <c r="G30" s="78">
        <f t="shared" si="2"/>
        <v>1712.8235294117646</v>
      </c>
      <c r="H30" s="78">
        <v>0</v>
      </c>
      <c r="I30" s="78">
        <v>0</v>
      </c>
      <c r="J30" s="78">
        <v>0</v>
      </c>
      <c r="K30" s="78">
        <v>0</v>
      </c>
      <c r="L30" s="78">
        <f t="shared" ref="L30:L31" si="3">(D30+I30+H30+J30)*10.5+K30</f>
        <v>119897.64705882352</v>
      </c>
    </row>
    <row r="31" spans="1:12" x14ac:dyDescent="0.25">
      <c r="A31" s="74"/>
      <c r="B31" s="60" t="s">
        <v>362</v>
      </c>
      <c r="C31" s="77">
        <v>9</v>
      </c>
      <c r="D31" s="78">
        <f>SUM(E31:G31)</f>
        <v>69002.294117647049</v>
      </c>
      <c r="E31" s="78">
        <v>55929.75</v>
      </c>
      <c r="F31" s="78">
        <v>2722.2</v>
      </c>
      <c r="G31" s="78">
        <f t="shared" si="2"/>
        <v>10350.344117647059</v>
      </c>
      <c r="H31" s="78">
        <v>3315.323249299764</v>
      </c>
      <c r="I31" s="78">
        <v>0</v>
      </c>
      <c r="J31" s="78">
        <v>0</v>
      </c>
      <c r="K31" s="78">
        <v>0</v>
      </c>
      <c r="L31" s="78">
        <f t="shared" si="3"/>
        <v>759334.98235294153</v>
      </c>
    </row>
    <row r="32" spans="1:12" s="82" customFormat="1" x14ac:dyDescent="0.25">
      <c r="A32" s="204" t="s">
        <v>369</v>
      </c>
      <c r="B32" s="204"/>
      <c r="C32" s="79" t="s">
        <v>11</v>
      </c>
      <c r="D32" s="80">
        <f>SUM(D28:D31)</f>
        <v>486786.05294117646</v>
      </c>
      <c r="E32" s="81" t="s">
        <v>11</v>
      </c>
      <c r="F32" s="81" t="s">
        <v>11</v>
      </c>
      <c r="G32" s="81" t="s">
        <v>11</v>
      </c>
      <c r="H32" s="81" t="s">
        <v>11</v>
      </c>
      <c r="I32" s="81" t="s">
        <v>11</v>
      </c>
      <c r="J32" s="81" t="s">
        <v>11</v>
      </c>
      <c r="K32" s="81" t="s">
        <v>11</v>
      </c>
      <c r="L32" s="80">
        <f>SUM(L28:L31)</f>
        <v>5502320</v>
      </c>
    </row>
    <row r="33" spans="1:12" hidden="1" x14ac:dyDescent="0.25">
      <c r="A33" s="74"/>
      <c r="B33" s="75" t="s">
        <v>370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2" hidden="1" x14ac:dyDescent="0.25">
      <c r="A34" s="74"/>
      <c r="B34" s="76" t="s">
        <v>371</v>
      </c>
      <c r="C34" s="77">
        <v>1</v>
      </c>
      <c r="D34" s="78">
        <f>SUM(E34:G34)</f>
        <v>0</v>
      </c>
      <c r="E34" s="78"/>
      <c r="F34" s="78"/>
      <c r="G34" s="78">
        <f>(E34+F34+I34)*20/80</f>
        <v>0</v>
      </c>
      <c r="H34" s="78">
        <v>0</v>
      </c>
      <c r="I34" s="78"/>
      <c r="J34" s="78">
        <v>0</v>
      </c>
      <c r="K34" s="78">
        <v>0</v>
      </c>
      <c r="L34" s="78">
        <f>(D34+I34+H34+J34)*10.5+K34</f>
        <v>0</v>
      </c>
    </row>
    <row r="35" spans="1:12" ht="14.25" hidden="1" customHeight="1" x14ac:dyDescent="0.25">
      <c r="A35" s="74"/>
      <c r="B35" s="76" t="s">
        <v>368</v>
      </c>
      <c r="C35" s="77">
        <v>2.25</v>
      </c>
      <c r="D35" s="78">
        <f>SUM(E35:G35)</f>
        <v>0</v>
      </c>
      <c r="E35" s="78"/>
      <c r="F35" s="78"/>
      <c r="G35" s="78">
        <f t="shared" ref="G35:G36" si="4">(E35+F35+I35)*20/80</f>
        <v>0</v>
      </c>
      <c r="H35" s="78">
        <v>0</v>
      </c>
      <c r="I35" s="78"/>
      <c r="J35" s="78">
        <v>0</v>
      </c>
      <c r="K35" s="78">
        <v>0</v>
      </c>
      <c r="L35" s="78">
        <f t="shared" ref="L35:L36" si="5">(D35+I35+H35+J35)*10.5+K35</f>
        <v>0</v>
      </c>
    </row>
    <row r="36" spans="1:12" hidden="1" x14ac:dyDescent="0.25">
      <c r="A36" s="74"/>
      <c r="B36" s="76" t="s">
        <v>361</v>
      </c>
      <c r="C36" s="77">
        <v>1</v>
      </c>
      <c r="D36" s="78">
        <f>SUM(E36:G36)</f>
        <v>0</v>
      </c>
      <c r="E36" s="78"/>
      <c r="F36" s="78"/>
      <c r="G36" s="78">
        <f t="shared" si="4"/>
        <v>0</v>
      </c>
      <c r="H36" s="78">
        <v>0</v>
      </c>
      <c r="I36" s="78"/>
      <c r="J36" s="78">
        <v>0</v>
      </c>
      <c r="K36" s="78"/>
      <c r="L36" s="78">
        <f t="shared" si="5"/>
        <v>0</v>
      </c>
    </row>
    <row r="37" spans="1:12" s="82" customFormat="1" hidden="1" x14ac:dyDescent="0.25">
      <c r="A37" s="204" t="s">
        <v>372</v>
      </c>
      <c r="B37" s="204"/>
      <c r="C37" s="79" t="s">
        <v>11</v>
      </c>
      <c r="D37" s="80">
        <f>D36</f>
        <v>0</v>
      </c>
      <c r="E37" s="81" t="s">
        <v>11</v>
      </c>
      <c r="F37" s="81" t="s">
        <v>11</v>
      </c>
      <c r="G37" s="81" t="s">
        <v>11</v>
      </c>
      <c r="H37" s="81" t="s">
        <v>11</v>
      </c>
      <c r="I37" s="81" t="s">
        <v>11</v>
      </c>
      <c r="J37" s="81" t="s">
        <v>11</v>
      </c>
      <c r="K37" s="81" t="s">
        <v>11</v>
      </c>
      <c r="L37" s="80">
        <f>SUM(L34:L36)</f>
        <v>0</v>
      </c>
    </row>
    <row r="38" spans="1:12" x14ac:dyDescent="0.25">
      <c r="A38" s="74"/>
      <c r="B38" s="60"/>
      <c r="C38" s="77"/>
      <c r="D38" s="78"/>
      <c r="E38" s="78"/>
      <c r="F38" s="78"/>
      <c r="G38" s="78"/>
      <c r="H38" s="78"/>
      <c r="I38" s="78"/>
      <c r="J38" s="78"/>
      <c r="K38" s="78"/>
      <c r="L38" s="78"/>
    </row>
    <row r="39" spans="1:12" s="82" customFormat="1" ht="15" customHeight="1" x14ac:dyDescent="0.25">
      <c r="A39" s="204" t="s">
        <v>10</v>
      </c>
      <c r="B39" s="204"/>
      <c r="C39" s="79" t="s">
        <v>11</v>
      </c>
      <c r="D39" s="80">
        <f>D23+D26</f>
        <v>0</v>
      </c>
      <c r="E39" s="81" t="s">
        <v>11</v>
      </c>
      <c r="F39" s="81" t="s">
        <v>11</v>
      </c>
      <c r="G39" s="81" t="s">
        <v>11</v>
      </c>
      <c r="H39" s="81" t="s">
        <v>11</v>
      </c>
      <c r="I39" s="81" t="s">
        <v>11</v>
      </c>
      <c r="J39" s="81" t="s">
        <v>11</v>
      </c>
      <c r="K39" s="81" t="s">
        <v>11</v>
      </c>
      <c r="L39" s="80">
        <f>L23+L26+L32+L37</f>
        <v>5502320</v>
      </c>
    </row>
    <row r="40" spans="1:12" s="82" customFormat="1" ht="13.5" customHeight="1" x14ac:dyDescent="0.25">
      <c r="A40" s="85"/>
      <c r="B40" s="85"/>
      <c r="C40" s="85"/>
      <c r="D40" s="86"/>
      <c r="E40" s="87"/>
      <c r="F40" s="87"/>
      <c r="G40" s="87"/>
      <c r="H40" s="87"/>
      <c r="I40" s="87"/>
      <c r="J40" s="87"/>
      <c r="K40" s="87"/>
      <c r="L40" s="86"/>
    </row>
    <row r="41" spans="1:12" ht="9" hidden="1" customHeight="1" x14ac:dyDescent="0.25">
      <c r="A41" s="22" t="s">
        <v>1</v>
      </c>
    </row>
    <row r="42" spans="1:12" hidden="1" x14ac:dyDescent="0.25">
      <c r="A42" s="2"/>
      <c r="B42" s="2"/>
      <c r="C42" s="2"/>
    </row>
    <row r="43" spans="1:12" ht="19.5" hidden="1" customHeight="1" thickBot="1" x14ac:dyDescent="0.3">
      <c r="A43" s="33" t="s">
        <v>2</v>
      </c>
      <c r="B43" s="176"/>
      <c r="C43" s="176"/>
    </row>
    <row r="44" spans="1:12" hidden="1" x14ac:dyDescent="0.25">
      <c r="A44" s="3"/>
      <c r="B44" s="177"/>
      <c r="C44" s="177"/>
    </row>
    <row r="45" spans="1:12" ht="31.5" hidden="1" customHeight="1" thickBot="1" x14ac:dyDescent="0.3">
      <c r="A45" s="144" t="s">
        <v>3</v>
      </c>
      <c r="B45" s="144"/>
      <c r="C45" s="38"/>
    </row>
    <row r="46" spans="1:12" ht="15" hidden="1" customHeight="1" x14ac:dyDescent="0.25">
      <c r="A46" s="20" t="s">
        <v>12</v>
      </c>
    </row>
    <row r="47" spans="1:12" hidden="1" x14ac:dyDescent="0.25">
      <c r="A47" s="2"/>
      <c r="B47" s="2"/>
      <c r="C47" s="2"/>
      <c r="D47" s="2"/>
      <c r="E47" s="2"/>
      <c r="F47" s="2"/>
      <c r="G47" s="2"/>
    </row>
    <row r="48" spans="1:12" hidden="1" x14ac:dyDescent="0.25">
      <c r="A48" s="34" t="s">
        <v>5</v>
      </c>
      <c r="B48" s="145" t="s">
        <v>13</v>
      </c>
      <c r="C48" s="147"/>
      <c r="D48" s="36" t="s">
        <v>14</v>
      </c>
      <c r="E48" s="36" t="s">
        <v>15</v>
      </c>
      <c r="F48" s="36" t="s">
        <v>15</v>
      </c>
      <c r="G48" s="36" t="s">
        <v>16</v>
      </c>
    </row>
    <row r="49" spans="1:7" hidden="1" x14ac:dyDescent="0.25">
      <c r="A49" s="157" t="s">
        <v>6</v>
      </c>
      <c r="B49" s="162"/>
      <c r="C49" s="163"/>
      <c r="D49" s="157" t="s">
        <v>17</v>
      </c>
      <c r="E49" s="44" t="s">
        <v>18</v>
      </c>
      <c r="F49" s="157" t="s">
        <v>20</v>
      </c>
      <c r="G49" s="157" t="s">
        <v>21</v>
      </c>
    </row>
    <row r="50" spans="1:7" ht="62.25" hidden="1" customHeight="1" thickBot="1" x14ac:dyDescent="0.3">
      <c r="A50" s="158"/>
      <c r="B50" s="164"/>
      <c r="C50" s="165"/>
      <c r="D50" s="158"/>
      <c r="E50" s="37" t="s">
        <v>19</v>
      </c>
      <c r="F50" s="158"/>
      <c r="G50" s="158"/>
    </row>
    <row r="51" spans="1:7" ht="15.75" hidden="1" thickBot="1" x14ac:dyDescent="0.3">
      <c r="A51" s="43">
        <v>1</v>
      </c>
      <c r="B51" s="172">
        <v>2</v>
      </c>
      <c r="C51" s="173"/>
      <c r="D51" s="24">
        <v>3</v>
      </c>
      <c r="E51" s="24">
        <v>4</v>
      </c>
      <c r="F51" s="24">
        <v>5</v>
      </c>
      <c r="G51" s="24">
        <v>6</v>
      </c>
    </row>
    <row r="52" spans="1:7" ht="15.75" hidden="1" thickBot="1" x14ac:dyDescent="0.3">
      <c r="A52" s="35">
        <v>1</v>
      </c>
      <c r="B52" s="154" t="s">
        <v>22</v>
      </c>
      <c r="C52" s="156"/>
      <c r="D52" s="37" t="s">
        <v>11</v>
      </c>
      <c r="E52" s="37" t="s">
        <v>11</v>
      </c>
      <c r="F52" s="37" t="s">
        <v>11</v>
      </c>
      <c r="G52" s="40"/>
    </row>
    <row r="53" spans="1:7" hidden="1" x14ac:dyDescent="0.25">
      <c r="A53" s="41"/>
      <c r="B53" s="168" t="s">
        <v>9</v>
      </c>
      <c r="C53" s="169"/>
      <c r="D53" s="39"/>
      <c r="E53" s="39"/>
      <c r="F53" s="39"/>
      <c r="G53" s="39"/>
    </row>
    <row r="54" spans="1:7" ht="41.25" hidden="1" customHeight="1" thickBot="1" x14ac:dyDescent="0.3">
      <c r="A54" s="35" t="s">
        <v>23</v>
      </c>
      <c r="B54" s="170" t="s">
        <v>24</v>
      </c>
      <c r="C54" s="171"/>
      <c r="D54" s="40">
        <v>0</v>
      </c>
      <c r="E54" s="40">
        <v>2</v>
      </c>
      <c r="F54" s="40">
        <v>28</v>
      </c>
      <c r="G54" s="40">
        <f>F54*E54*D54</f>
        <v>0</v>
      </c>
    </row>
    <row r="55" spans="1:7" ht="39" hidden="1" customHeight="1" thickBot="1" x14ac:dyDescent="0.3">
      <c r="A55" s="35" t="s">
        <v>25</v>
      </c>
      <c r="B55" s="166" t="s">
        <v>26</v>
      </c>
      <c r="C55" s="167"/>
      <c r="D55" s="40">
        <v>0</v>
      </c>
      <c r="E55" s="40">
        <v>2</v>
      </c>
      <c r="F55" s="40">
        <v>2</v>
      </c>
      <c r="G55" s="40">
        <f>F55*E55*D55</f>
        <v>0</v>
      </c>
    </row>
    <row r="56" spans="1:7" ht="26.25" hidden="1" customHeight="1" thickBot="1" x14ac:dyDescent="0.3">
      <c r="A56" s="35" t="s">
        <v>27</v>
      </c>
      <c r="B56" s="166" t="s">
        <v>28</v>
      </c>
      <c r="C56" s="167"/>
      <c r="D56" s="40"/>
      <c r="E56" s="40"/>
      <c r="F56" s="40"/>
      <c r="G56" s="40"/>
    </row>
    <row r="57" spans="1:7" ht="15.75" hidden="1" thickBot="1" x14ac:dyDescent="0.3">
      <c r="A57" s="35"/>
      <c r="B57" s="216" t="s">
        <v>198</v>
      </c>
      <c r="C57" s="217"/>
      <c r="D57" s="59"/>
      <c r="E57" s="59"/>
      <c r="F57" s="59"/>
      <c r="G57" s="59">
        <f>G54+G55</f>
        <v>0</v>
      </c>
    </row>
    <row r="58" spans="1:7" ht="0.75" hidden="1" customHeight="1" thickBot="1" x14ac:dyDescent="0.3">
      <c r="A58" s="35"/>
      <c r="B58" s="216"/>
      <c r="C58" s="217"/>
      <c r="D58" s="59"/>
      <c r="E58" s="59"/>
      <c r="F58" s="59"/>
      <c r="G58" s="59"/>
    </row>
    <row r="59" spans="1:7" ht="42.75" hidden="1" customHeight="1" thickBot="1" x14ac:dyDescent="0.3">
      <c r="A59" s="35">
        <v>2</v>
      </c>
      <c r="B59" s="207" t="s">
        <v>29</v>
      </c>
      <c r="C59" s="208"/>
      <c r="D59" s="63" t="s">
        <v>11</v>
      </c>
      <c r="E59" s="63" t="s">
        <v>11</v>
      </c>
      <c r="F59" s="63" t="s">
        <v>11</v>
      </c>
      <c r="G59" s="59"/>
    </row>
    <row r="60" spans="1:7" ht="15.75" hidden="1" thickBot="1" x14ac:dyDescent="0.3">
      <c r="A60" s="41"/>
      <c r="B60" s="218" t="s">
        <v>9</v>
      </c>
      <c r="C60" s="219"/>
      <c r="D60" s="62"/>
      <c r="E60" s="62"/>
      <c r="F60" s="62"/>
      <c r="G60" s="62"/>
    </row>
    <row r="61" spans="1:7" ht="42" hidden="1" customHeight="1" thickBot="1" x14ac:dyDescent="0.3">
      <c r="A61" s="35" t="s">
        <v>30</v>
      </c>
      <c r="B61" s="220" t="s">
        <v>24</v>
      </c>
      <c r="C61" s="221"/>
      <c r="D61" s="59"/>
      <c r="E61" s="59"/>
      <c r="F61" s="59"/>
      <c r="G61" s="59"/>
    </row>
    <row r="62" spans="1:7" ht="15.75" hidden="1" thickBot="1" x14ac:dyDescent="0.3">
      <c r="A62" s="35" t="s">
        <v>31</v>
      </c>
      <c r="B62" s="222" t="s">
        <v>26</v>
      </c>
      <c r="C62" s="223"/>
      <c r="D62" s="59"/>
      <c r="E62" s="59"/>
      <c r="F62" s="59"/>
      <c r="G62" s="59"/>
    </row>
    <row r="63" spans="1:7" ht="15.75" hidden="1" thickBot="1" x14ac:dyDescent="0.3">
      <c r="A63" s="35" t="s">
        <v>32</v>
      </c>
      <c r="B63" s="222" t="s">
        <v>28</v>
      </c>
      <c r="C63" s="223"/>
      <c r="D63" s="59"/>
      <c r="E63" s="59"/>
      <c r="F63" s="59"/>
      <c r="G63" s="59"/>
    </row>
    <row r="64" spans="1:7" ht="15.75" hidden="1" thickBot="1" x14ac:dyDescent="0.3">
      <c r="A64" s="35"/>
      <c r="B64" s="216"/>
      <c r="C64" s="217"/>
      <c r="D64" s="59"/>
      <c r="E64" s="59"/>
      <c r="F64" s="59"/>
      <c r="G64" s="59"/>
    </row>
    <row r="65" spans="1:7" ht="15.75" hidden="1" thickBot="1" x14ac:dyDescent="0.3">
      <c r="A65" s="35"/>
      <c r="B65" s="216"/>
      <c r="C65" s="217"/>
      <c r="D65" s="59"/>
      <c r="E65" s="59"/>
      <c r="F65" s="59"/>
      <c r="G65" s="59"/>
    </row>
    <row r="66" spans="1:7" ht="15.75" hidden="1" thickBot="1" x14ac:dyDescent="0.3">
      <c r="A66" s="42"/>
      <c r="B66" s="207" t="s">
        <v>10</v>
      </c>
      <c r="C66" s="208"/>
      <c r="D66" s="63" t="s">
        <v>11</v>
      </c>
      <c r="E66" s="63" t="s">
        <v>11</v>
      </c>
      <c r="F66" s="63" t="s">
        <v>11</v>
      </c>
      <c r="G66" s="59">
        <f>G57</f>
        <v>0</v>
      </c>
    </row>
    <row r="67" spans="1:7" ht="18.75" hidden="1" x14ac:dyDescent="0.25">
      <c r="A67" s="22" t="s">
        <v>1</v>
      </c>
    </row>
    <row r="68" spans="1:7" ht="14.25" hidden="1" customHeight="1" x14ac:dyDescent="0.25">
      <c r="A68" s="2"/>
      <c r="B68" s="2"/>
      <c r="C68" s="2"/>
    </row>
    <row r="69" spans="1:7" ht="23.25" hidden="1" thickBot="1" x14ac:dyDescent="0.3">
      <c r="A69" s="33" t="s">
        <v>2</v>
      </c>
      <c r="B69" s="176"/>
      <c r="C69" s="176"/>
    </row>
    <row r="70" spans="1:7" hidden="1" x14ac:dyDescent="0.25">
      <c r="A70" s="3"/>
      <c r="B70" s="177"/>
      <c r="C70" s="177"/>
    </row>
    <row r="71" spans="1:7" ht="15.75" hidden="1" thickBot="1" x14ac:dyDescent="0.3">
      <c r="A71" s="144" t="s">
        <v>3</v>
      </c>
      <c r="B71" s="144"/>
      <c r="C71" s="38"/>
    </row>
    <row r="72" spans="1:7" ht="15.75" hidden="1" x14ac:dyDescent="0.25">
      <c r="A72" s="21" t="s">
        <v>33</v>
      </c>
    </row>
    <row r="73" spans="1:7" hidden="1" x14ac:dyDescent="0.25">
      <c r="A73" s="2"/>
      <c r="B73" s="2"/>
      <c r="C73" s="2"/>
      <c r="D73" s="2"/>
      <c r="E73" s="2"/>
      <c r="F73" s="2"/>
    </row>
    <row r="74" spans="1:7" hidden="1" x14ac:dyDescent="0.25">
      <c r="A74" s="174" t="s">
        <v>34</v>
      </c>
      <c r="B74" s="174" t="s">
        <v>13</v>
      </c>
      <c r="C74" s="174" t="s">
        <v>35</v>
      </c>
      <c r="D74" s="36" t="s">
        <v>15</v>
      </c>
      <c r="E74" s="174" t="s">
        <v>38</v>
      </c>
      <c r="F74" s="174" t="s">
        <v>39</v>
      </c>
    </row>
    <row r="75" spans="1:7" ht="45" hidden="1" x14ac:dyDescent="0.25">
      <c r="A75" s="157"/>
      <c r="B75" s="157"/>
      <c r="C75" s="157"/>
      <c r="D75" s="44" t="s">
        <v>36</v>
      </c>
      <c r="E75" s="157"/>
      <c r="F75" s="157"/>
    </row>
    <row r="76" spans="1:7" ht="15.75" hidden="1" thickBot="1" x14ac:dyDescent="0.3">
      <c r="A76" s="158"/>
      <c r="B76" s="158"/>
      <c r="C76" s="158"/>
      <c r="D76" s="37" t="s">
        <v>37</v>
      </c>
      <c r="E76" s="158"/>
      <c r="F76" s="158"/>
    </row>
    <row r="77" spans="1:7" ht="15.75" hidden="1" thickBot="1" x14ac:dyDescent="0.3">
      <c r="A77" s="43">
        <v>1</v>
      </c>
      <c r="B77" s="24">
        <v>2</v>
      </c>
      <c r="C77" s="24">
        <v>3</v>
      </c>
      <c r="D77" s="24">
        <v>4</v>
      </c>
      <c r="E77" s="24">
        <v>5</v>
      </c>
      <c r="F77" s="24">
        <v>6</v>
      </c>
    </row>
    <row r="78" spans="1:7" ht="15.75" hidden="1" thickBot="1" x14ac:dyDescent="0.3">
      <c r="A78" s="35">
        <v>1</v>
      </c>
      <c r="B78" s="37" t="s">
        <v>40</v>
      </c>
      <c r="C78" s="40"/>
      <c r="D78" s="40"/>
      <c r="E78" s="40"/>
      <c r="F78" s="40"/>
    </row>
    <row r="79" spans="1:7" ht="15.75" hidden="1" thickBot="1" x14ac:dyDescent="0.3">
      <c r="A79" s="35"/>
      <c r="B79" s="40"/>
      <c r="C79" s="40"/>
      <c r="D79" s="40"/>
      <c r="E79" s="40"/>
      <c r="F79" s="40"/>
    </row>
    <row r="80" spans="1:7" ht="15.75" hidden="1" thickBot="1" x14ac:dyDescent="0.3">
      <c r="A80" s="35"/>
      <c r="B80" s="40"/>
      <c r="C80" s="40"/>
      <c r="D80" s="40"/>
      <c r="E80" s="40"/>
      <c r="F80" s="40"/>
    </row>
    <row r="81" spans="1:11" ht="15.75" hidden="1" thickBot="1" x14ac:dyDescent="0.3">
      <c r="A81" s="42"/>
      <c r="B81" s="37" t="s">
        <v>10</v>
      </c>
      <c r="C81" s="37" t="s">
        <v>11</v>
      </c>
      <c r="D81" s="37" t="s">
        <v>11</v>
      </c>
      <c r="E81" s="37" t="s">
        <v>11</v>
      </c>
      <c r="F81" s="40"/>
    </row>
    <row r="82" spans="1:11" ht="18.75" x14ac:dyDescent="0.25">
      <c r="A82" s="22" t="s">
        <v>41</v>
      </c>
    </row>
    <row r="83" spans="1:11" ht="11.25" customHeight="1" x14ac:dyDescent="0.25">
      <c r="A83" s="2"/>
      <c r="B83" s="2"/>
      <c r="C83" s="2"/>
    </row>
    <row r="84" spans="1:11" ht="20.25" customHeight="1" thickBot="1" x14ac:dyDescent="0.3">
      <c r="A84" s="66" t="s">
        <v>2</v>
      </c>
      <c r="B84" s="206" t="s">
        <v>373</v>
      </c>
      <c r="C84" s="206"/>
    </row>
    <row r="85" spans="1:11" x14ac:dyDescent="0.25">
      <c r="A85" s="3"/>
      <c r="B85" s="177"/>
      <c r="C85" s="177"/>
    </row>
    <row r="86" spans="1:11" ht="15.75" customHeight="1" thickBot="1" x14ac:dyDescent="0.3">
      <c r="A86" s="144" t="s">
        <v>3</v>
      </c>
      <c r="B86" s="144"/>
      <c r="C86" s="68" t="s">
        <v>379</v>
      </c>
    </row>
    <row r="88" spans="1:11" ht="45" customHeight="1" x14ac:dyDescent="0.25">
      <c r="A88" s="175" t="s">
        <v>42</v>
      </c>
      <c r="B88" s="175"/>
      <c r="C88" s="175"/>
      <c r="D88" s="175"/>
      <c r="E88" s="175"/>
    </row>
    <row r="89" spans="1:11" ht="31.5" customHeight="1" x14ac:dyDescent="0.25">
      <c r="A89" s="74" t="s">
        <v>5</v>
      </c>
      <c r="B89" s="204" t="s">
        <v>43</v>
      </c>
      <c r="C89" s="204"/>
      <c r="D89" s="201" t="s">
        <v>374</v>
      </c>
      <c r="E89" s="202" t="s">
        <v>375</v>
      </c>
      <c r="F89" s="202" t="s">
        <v>376</v>
      </c>
      <c r="G89" s="200"/>
      <c r="H89" s="97"/>
      <c r="I89" s="97"/>
      <c r="J89" s="203"/>
      <c r="K89" s="200"/>
    </row>
    <row r="90" spans="1:11" ht="27" customHeight="1" x14ac:dyDescent="0.25">
      <c r="A90" s="74" t="s">
        <v>6</v>
      </c>
      <c r="B90" s="204"/>
      <c r="C90" s="204"/>
      <c r="D90" s="201"/>
      <c r="E90" s="202"/>
      <c r="F90" s="202"/>
      <c r="G90" s="200"/>
      <c r="H90" s="97"/>
      <c r="I90" s="97"/>
      <c r="J90" s="203"/>
      <c r="K90" s="200"/>
    </row>
    <row r="91" spans="1:11" x14ac:dyDescent="0.25">
      <c r="A91" s="88">
        <v>1</v>
      </c>
      <c r="B91" s="210">
        <v>2</v>
      </c>
      <c r="C91" s="210"/>
      <c r="D91" s="88">
        <v>6</v>
      </c>
      <c r="E91" s="88">
        <v>7</v>
      </c>
      <c r="F91" s="88">
        <v>6</v>
      </c>
      <c r="G91" s="98"/>
      <c r="H91" s="97"/>
      <c r="I91" s="97"/>
      <c r="J91" s="98"/>
      <c r="K91" s="98"/>
    </row>
    <row r="92" spans="1:11" ht="29.25" customHeight="1" x14ac:dyDescent="0.25">
      <c r="A92" s="74">
        <v>1</v>
      </c>
      <c r="B92" s="199" t="s">
        <v>46</v>
      </c>
      <c r="C92" s="199"/>
      <c r="D92" s="74" t="s">
        <v>11</v>
      </c>
      <c r="E92" s="89">
        <f>E94+E95+E96</f>
        <v>1152865.5629139072</v>
      </c>
      <c r="F92" s="89">
        <f>G92+E92+K92</f>
        <v>1152865.5629139072</v>
      </c>
      <c r="G92" s="99"/>
      <c r="H92" s="97"/>
      <c r="I92" s="97"/>
      <c r="J92" s="67"/>
      <c r="K92" s="99"/>
    </row>
    <row r="93" spans="1:11" ht="15.75" customHeight="1" x14ac:dyDescent="0.25">
      <c r="A93" s="60"/>
      <c r="B93" s="198" t="s">
        <v>9</v>
      </c>
      <c r="C93" s="198"/>
      <c r="D93" s="90"/>
      <c r="E93" s="90"/>
      <c r="F93" s="89">
        <f t="shared" ref="F93:F105" si="6">G93+E93+K93</f>
        <v>0</v>
      </c>
      <c r="G93" s="100"/>
      <c r="H93" s="97"/>
      <c r="I93" s="97"/>
      <c r="J93" s="100"/>
      <c r="K93" s="100"/>
    </row>
    <row r="94" spans="1:11" ht="16.5" customHeight="1" x14ac:dyDescent="0.25">
      <c r="A94" s="74" t="s">
        <v>23</v>
      </c>
      <c r="B94" s="198" t="s">
        <v>47</v>
      </c>
      <c r="C94" s="198"/>
      <c r="D94" s="90">
        <v>5240298.0132450331</v>
      </c>
      <c r="E94" s="91">
        <f>D94*22%</f>
        <v>1152865.5629139072</v>
      </c>
      <c r="F94" s="89">
        <f t="shared" si="6"/>
        <v>1152865.5629139072</v>
      </c>
      <c r="G94" s="101"/>
      <c r="H94" s="97"/>
      <c r="I94" s="97"/>
      <c r="J94" s="100"/>
      <c r="K94" s="101"/>
    </row>
    <row r="95" spans="1:11" ht="16.5" customHeight="1" x14ac:dyDescent="0.25">
      <c r="A95" s="74" t="s">
        <v>25</v>
      </c>
      <c r="B95" s="198" t="s">
        <v>48</v>
      </c>
      <c r="C95" s="198"/>
      <c r="D95" s="90"/>
      <c r="E95" s="90"/>
      <c r="F95" s="89">
        <f t="shared" si="6"/>
        <v>0</v>
      </c>
      <c r="G95" s="100"/>
      <c r="H95" s="97"/>
      <c r="I95" s="97"/>
      <c r="J95" s="100"/>
      <c r="K95" s="100"/>
    </row>
    <row r="96" spans="1:11" ht="24.75" customHeight="1" x14ac:dyDescent="0.25">
      <c r="A96" s="74" t="s">
        <v>27</v>
      </c>
      <c r="B96" s="198" t="s">
        <v>49</v>
      </c>
      <c r="C96" s="198"/>
      <c r="D96" s="90"/>
      <c r="E96" s="90"/>
      <c r="F96" s="89">
        <f t="shared" si="6"/>
        <v>0</v>
      </c>
      <c r="G96" s="100"/>
      <c r="H96" s="97"/>
      <c r="I96" s="97"/>
      <c r="J96" s="100"/>
      <c r="K96" s="100"/>
    </row>
    <row r="97" spans="1:11" ht="24" customHeight="1" x14ac:dyDescent="0.25">
      <c r="A97" s="74">
        <v>2</v>
      </c>
      <c r="B97" s="199" t="s">
        <v>50</v>
      </c>
      <c r="C97" s="199"/>
      <c r="D97" s="74" t="s">
        <v>11</v>
      </c>
      <c r="E97" s="91">
        <f>SUM(E99:E104)</f>
        <v>429704.43708609266</v>
      </c>
      <c r="F97" s="89">
        <f t="shared" si="6"/>
        <v>429704.43708609266</v>
      </c>
      <c r="G97" s="101"/>
      <c r="H97" s="97"/>
      <c r="I97" s="97"/>
      <c r="J97" s="67"/>
      <c r="K97" s="101"/>
    </row>
    <row r="98" spans="1:11" ht="15.75" customHeight="1" x14ac:dyDescent="0.25">
      <c r="A98" s="60"/>
      <c r="B98" s="198" t="s">
        <v>9</v>
      </c>
      <c r="C98" s="198"/>
      <c r="D98" s="60"/>
      <c r="E98" s="60"/>
      <c r="F98" s="89">
        <f t="shared" si="6"/>
        <v>0</v>
      </c>
      <c r="G98" s="102"/>
      <c r="H98" s="97"/>
      <c r="I98" s="97"/>
      <c r="J98" s="102"/>
      <c r="K98" s="102"/>
    </row>
    <row r="99" spans="1:11" ht="27" customHeight="1" x14ac:dyDescent="0.25">
      <c r="A99" s="74" t="s">
        <v>30</v>
      </c>
      <c r="B99" s="198" t="s">
        <v>51</v>
      </c>
      <c r="C99" s="198"/>
      <c r="D99" s="90">
        <f>D94</f>
        <v>5240298.0132450331</v>
      </c>
      <c r="E99" s="91">
        <f>D99*2.9%</f>
        <v>151968.64238410594</v>
      </c>
      <c r="F99" s="89">
        <f t="shared" si="6"/>
        <v>151968.64238410594</v>
      </c>
      <c r="G99" s="101"/>
      <c r="H99" s="97"/>
      <c r="I99" s="97"/>
      <c r="J99" s="100"/>
      <c r="K99" s="101"/>
    </row>
    <row r="100" spans="1:11" ht="25.5" customHeight="1" x14ac:dyDescent="0.25">
      <c r="A100" s="74" t="s">
        <v>31</v>
      </c>
      <c r="B100" s="198" t="s">
        <v>52</v>
      </c>
      <c r="C100" s="198"/>
      <c r="D100" s="90"/>
      <c r="E100" s="90"/>
      <c r="F100" s="89">
        <f t="shared" si="6"/>
        <v>0</v>
      </c>
      <c r="G100" s="100"/>
      <c r="H100" s="97"/>
      <c r="I100" s="97"/>
      <c r="J100" s="100"/>
      <c r="K100" s="100"/>
    </row>
    <row r="101" spans="1:11" ht="23.25" customHeight="1" x14ac:dyDescent="0.25">
      <c r="A101" s="74" t="s">
        <v>32</v>
      </c>
      <c r="B101" s="198" t="s">
        <v>53</v>
      </c>
      <c r="C101" s="198"/>
      <c r="D101" s="90">
        <f>D94</f>
        <v>5240298.0132450331</v>
      </c>
      <c r="E101" s="91">
        <f>D101*0.2%</f>
        <v>10480.596026490066</v>
      </c>
      <c r="F101" s="89">
        <f t="shared" si="6"/>
        <v>10480.596026490066</v>
      </c>
      <c r="G101" s="101"/>
      <c r="H101" s="97"/>
      <c r="I101" s="97"/>
      <c r="J101" s="100"/>
      <c r="K101" s="101"/>
    </row>
    <row r="102" spans="1:11" ht="27" customHeight="1" x14ac:dyDescent="0.25">
      <c r="A102" s="74" t="s">
        <v>54</v>
      </c>
      <c r="B102" s="198" t="s">
        <v>55</v>
      </c>
      <c r="C102" s="198"/>
      <c r="D102" s="90"/>
      <c r="E102" s="90"/>
      <c r="F102" s="89">
        <f t="shared" si="6"/>
        <v>0</v>
      </c>
      <c r="G102" s="100"/>
      <c r="H102" s="97"/>
      <c r="I102" s="97"/>
      <c r="J102" s="100"/>
      <c r="K102" s="100"/>
    </row>
    <row r="103" spans="1:11" ht="26.25" customHeight="1" x14ac:dyDescent="0.25">
      <c r="A103" s="74" t="s">
        <v>56</v>
      </c>
      <c r="B103" s="198" t="s">
        <v>55</v>
      </c>
      <c r="C103" s="198"/>
      <c r="D103" s="90"/>
      <c r="E103" s="90"/>
      <c r="F103" s="89">
        <f t="shared" si="6"/>
        <v>0</v>
      </c>
      <c r="G103" s="100"/>
      <c r="H103" s="97"/>
      <c r="I103" s="97"/>
      <c r="J103" s="100"/>
      <c r="K103" s="100"/>
    </row>
    <row r="104" spans="1:11" ht="21.75" customHeight="1" x14ac:dyDescent="0.25">
      <c r="A104" s="74">
        <v>3</v>
      </c>
      <c r="B104" s="199" t="s">
        <v>57</v>
      </c>
      <c r="C104" s="199"/>
      <c r="D104" s="90">
        <f>D94</f>
        <v>5240298.0132450331</v>
      </c>
      <c r="E104" s="91">
        <f>D104*5.1%</f>
        <v>267255.19867549668</v>
      </c>
      <c r="F104" s="89">
        <f t="shared" si="6"/>
        <v>267255.19867549668</v>
      </c>
      <c r="G104" s="101"/>
      <c r="H104" s="97"/>
      <c r="I104" s="97"/>
      <c r="J104" s="100"/>
      <c r="K104" s="101"/>
    </row>
    <row r="105" spans="1:11" s="94" customFormat="1" ht="17.25" customHeight="1" x14ac:dyDescent="0.25">
      <c r="A105" s="92"/>
      <c r="B105" s="197" t="s">
        <v>10</v>
      </c>
      <c r="C105" s="197"/>
      <c r="D105" s="93" t="s">
        <v>11</v>
      </c>
      <c r="E105" s="91">
        <f>E92+E97</f>
        <v>1582570</v>
      </c>
      <c r="F105" s="89">
        <f t="shared" si="6"/>
        <v>1582570</v>
      </c>
      <c r="G105" s="103"/>
      <c r="H105" s="104"/>
      <c r="I105" s="104"/>
      <c r="J105" s="105"/>
      <c r="K105" s="101"/>
    </row>
    <row r="106" spans="1:11" ht="12.75" customHeight="1" x14ac:dyDescent="0.25"/>
    <row r="107" spans="1:11" x14ac:dyDescent="0.25">
      <c r="B107" t="s">
        <v>377</v>
      </c>
    </row>
    <row r="108" spans="1:11" x14ac:dyDescent="0.25">
      <c r="B108" t="s">
        <v>378</v>
      </c>
    </row>
  </sheetData>
  <mergeCells count="95">
    <mergeCell ref="B99:C99"/>
    <mergeCell ref="F74:F76"/>
    <mergeCell ref="B95:C95"/>
    <mergeCell ref="B96:C96"/>
    <mergeCell ref="B97:C97"/>
    <mergeCell ref="B98:C98"/>
    <mergeCell ref="B85:C85"/>
    <mergeCell ref="A86:B86"/>
    <mergeCell ref="A88:E88"/>
    <mergeCell ref="B89:C90"/>
    <mergeCell ref="E74:E76"/>
    <mergeCell ref="B91:C91"/>
    <mergeCell ref="B92:C92"/>
    <mergeCell ref="B93:C93"/>
    <mergeCell ref="B94:C94"/>
    <mergeCell ref="B70:C70"/>
    <mergeCell ref="A71:B71"/>
    <mergeCell ref="A74:A76"/>
    <mergeCell ref="B74:B76"/>
    <mergeCell ref="C74:C76"/>
    <mergeCell ref="B63:C63"/>
    <mergeCell ref="B64:C64"/>
    <mergeCell ref="B65:C65"/>
    <mergeCell ref="B66:C66"/>
    <mergeCell ref="B69:C69"/>
    <mergeCell ref="B57:C57"/>
    <mergeCell ref="B58:C58"/>
    <mergeCell ref="B60:C60"/>
    <mergeCell ref="B61:C61"/>
    <mergeCell ref="B62:C62"/>
    <mergeCell ref="B52:C52"/>
    <mergeCell ref="B53:C53"/>
    <mergeCell ref="B54:C54"/>
    <mergeCell ref="B55:C55"/>
    <mergeCell ref="B56:C56"/>
    <mergeCell ref="A11:B11"/>
    <mergeCell ref="G11:J11"/>
    <mergeCell ref="G1:J1"/>
    <mergeCell ref="G2:J2"/>
    <mergeCell ref="G3:J3"/>
    <mergeCell ref="G4:J4"/>
    <mergeCell ref="G5:J5"/>
    <mergeCell ref="A6:H6"/>
    <mergeCell ref="G8:J8"/>
    <mergeCell ref="B9:C9"/>
    <mergeCell ref="G9:J9"/>
    <mergeCell ref="B10:C10"/>
    <mergeCell ref="G12:L12"/>
    <mergeCell ref="A13:A16"/>
    <mergeCell ref="B13:B16"/>
    <mergeCell ref="C13:C16"/>
    <mergeCell ref="D13:G13"/>
    <mergeCell ref="H13:H16"/>
    <mergeCell ref="I13:I16"/>
    <mergeCell ref="J13:J16"/>
    <mergeCell ref="K13:K16"/>
    <mergeCell ref="L13:L16"/>
    <mergeCell ref="D14:D16"/>
    <mergeCell ref="E14:G14"/>
    <mergeCell ref="E15:E16"/>
    <mergeCell ref="F15:F16"/>
    <mergeCell ref="G15:G16"/>
    <mergeCell ref="C18:L18"/>
    <mergeCell ref="A23:B23"/>
    <mergeCell ref="C24:L24"/>
    <mergeCell ref="A26:B26"/>
    <mergeCell ref="C27:L27"/>
    <mergeCell ref="A32:B32"/>
    <mergeCell ref="C33:L33"/>
    <mergeCell ref="A37:B37"/>
    <mergeCell ref="A39:B39"/>
    <mergeCell ref="B84:C84"/>
    <mergeCell ref="A49:A50"/>
    <mergeCell ref="B49:C50"/>
    <mergeCell ref="B43:C43"/>
    <mergeCell ref="B44:C44"/>
    <mergeCell ref="A45:B45"/>
    <mergeCell ref="B48:C48"/>
    <mergeCell ref="B59:C59"/>
    <mergeCell ref="D49:D50"/>
    <mergeCell ref="F49:F50"/>
    <mergeCell ref="G49:G50"/>
    <mergeCell ref="B51:C51"/>
    <mergeCell ref="G89:G90"/>
    <mergeCell ref="D89:D90"/>
    <mergeCell ref="E89:E90"/>
    <mergeCell ref="J89:J90"/>
    <mergeCell ref="K89:K90"/>
    <mergeCell ref="F89:F90"/>
    <mergeCell ref="B105:C105"/>
    <mergeCell ref="B100:C100"/>
    <mergeCell ref="B101:C101"/>
    <mergeCell ref="B102:C102"/>
    <mergeCell ref="B103:C103"/>
    <mergeCell ref="B104:C104"/>
  </mergeCells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3" workbookViewId="0">
      <selection activeCell="C25" sqref="C25"/>
    </sheetView>
  </sheetViews>
  <sheetFormatPr defaultRowHeight="15" x14ac:dyDescent="0.25"/>
  <cols>
    <col min="2" max="2" width="64.570312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hidden="1" x14ac:dyDescent="0.25">
      <c r="A1" s="1"/>
      <c r="G1" s="141"/>
      <c r="H1" s="141"/>
      <c r="I1" s="141"/>
      <c r="J1" s="141"/>
    </row>
    <row r="2" spans="1:10" ht="72" hidden="1" customHeight="1" x14ac:dyDescent="0.25">
      <c r="A2" s="1"/>
      <c r="G2" s="52"/>
      <c r="H2" s="52"/>
      <c r="I2" s="52"/>
      <c r="J2" s="52"/>
    </row>
    <row r="3" spans="1:10" ht="27" customHeight="1" x14ac:dyDescent="0.25">
      <c r="A3" s="181" t="s">
        <v>353</v>
      </c>
      <c r="B3" s="181"/>
      <c r="C3" s="181"/>
      <c r="D3" s="181"/>
      <c r="E3" s="181"/>
      <c r="F3" s="53"/>
      <c r="G3" s="53"/>
      <c r="H3" s="53"/>
    </row>
    <row r="4" spans="1:10" ht="18.75" x14ac:dyDescent="0.25">
      <c r="A4" s="22" t="s">
        <v>59</v>
      </c>
    </row>
    <row r="5" spans="1:10" x14ac:dyDescent="0.25">
      <c r="A5" s="2"/>
      <c r="B5" s="2"/>
      <c r="C5" s="2"/>
    </row>
    <row r="6" spans="1:10" ht="23.25" thickBot="1" x14ac:dyDescent="0.3">
      <c r="A6" s="33" t="s">
        <v>2</v>
      </c>
      <c r="B6" s="224">
        <v>313262</v>
      </c>
      <c r="C6" s="142"/>
    </row>
    <row r="7" spans="1:10" x14ac:dyDescent="0.25">
      <c r="A7" s="16"/>
      <c r="B7" s="143"/>
      <c r="C7" s="143"/>
    </row>
    <row r="8" spans="1:10" ht="15.75" thickBot="1" x14ac:dyDescent="0.3">
      <c r="A8" s="144" t="s">
        <v>3</v>
      </c>
      <c r="B8" s="144"/>
      <c r="C8" s="32"/>
    </row>
    <row r="9" spans="1:10" x14ac:dyDescent="0.25">
      <c r="A9" s="1"/>
    </row>
    <row r="10" spans="1:10" ht="15.75" thickBot="1" x14ac:dyDescent="0.3">
      <c r="A10" s="2"/>
      <c r="B10" s="2"/>
      <c r="C10" s="2"/>
      <c r="D10" s="2"/>
      <c r="E10" s="2"/>
    </row>
    <row r="11" spans="1:10" x14ac:dyDescent="0.25">
      <c r="A11" s="34" t="s">
        <v>5</v>
      </c>
      <c r="B11" s="174" t="s">
        <v>60</v>
      </c>
      <c r="C11" s="174" t="s">
        <v>61</v>
      </c>
      <c r="D11" s="174" t="s">
        <v>62</v>
      </c>
      <c r="E11" s="174" t="s">
        <v>63</v>
      </c>
    </row>
    <row r="12" spans="1:10" ht="54.75" customHeight="1" thickBot="1" x14ac:dyDescent="0.3">
      <c r="A12" s="35" t="s">
        <v>6</v>
      </c>
      <c r="B12" s="158"/>
      <c r="C12" s="158"/>
      <c r="D12" s="158"/>
      <c r="E12" s="158"/>
    </row>
    <row r="13" spans="1:10" ht="15.75" thickBot="1" x14ac:dyDescent="0.3">
      <c r="A13" s="35">
        <v>1</v>
      </c>
      <c r="B13" s="37">
        <v>2</v>
      </c>
      <c r="C13" s="37">
        <v>3</v>
      </c>
      <c r="D13" s="37">
        <v>4</v>
      </c>
      <c r="E13" s="37">
        <v>5</v>
      </c>
    </row>
    <row r="14" spans="1:10" ht="15.75" thickBot="1" x14ac:dyDescent="0.3">
      <c r="A14" s="35"/>
      <c r="B14" s="55" t="s">
        <v>263</v>
      </c>
      <c r="C14" s="55">
        <v>0</v>
      </c>
      <c r="D14" s="40">
        <v>2558</v>
      </c>
      <c r="E14" s="40">
        <v>0</v>
      </c>
    </row>
    <row r="15" spans="1:10" ht="19.5" customHeight="1" thickBot="1" x14ac:dyDescent="0.3">
      <c r="A15" s="35"/>
      <c r="B15" s="59" t="s">
        <v>264</v>
      </c>
      <c r="C15" s="59"/>
      <c r="D15" s="59"/>
      <c r="E15" s="59">
        <f>E14</f>
        <v>0</v>
      </c>
    </row>
    <row r="16" spans="1:10" ht="15.75" hidden="1" thickBot="1" x14ac:dyDescent="0.3">
      <c r="A16" s="35"/>
      <c r="B16" s="40"/>
      <c r="C16" s="40">
        <v>42.5</v>
      </c>
      <c r="D16" s="40">
        <v>0</v>
      </c>
      <c r="E16" s="40">
        <v>0</v>
      </c>
    </row>
    <row r="17" spans="1:5" ht="15.75" hidden="1" thickBot="1" x14ac:dyDescent="0.3">
      <c r="A17" s="35"/>
      <c r="B17" s="59"/>
      <c r="C17" s="59"/>
      <c r="D17" s="59"/>
      <c r="E17" s="59">
        <f>E16</f>
        <v>0</v>
      </c>
    </row>
    <row r="18" spans="1:5" ht="15.75" thickBot="1" x14ac:dyDescent="0.3">
      <c r="A18" s="42"/>
      <c r="B18" s="37" t="s">
        <v>10</v>
      </c>
      <c r="C18" s="37" t="s">
        <v>11</v>
      </c>
      <c r="D18" s="37" t="s">
        <v>11</v>
      </c>
      <c r="E18" s="59">
        <f>E15+E17</f>
        <v>0</v>
      </c>
    </row>
  </sheetData>
  <mergeCells count="9">
    <mergeCell ref="G1:J1"/>
    <mergeCell ref="D11:D12"/>
    <mergeCell ref="E11:E12"/>
    <mergeCell ref="A3:E3"/>
    <mergeCell ref="B6:C6"/>
    <mergeCell ref="B7:C7"/>
    <mergeCell ref="A8:B8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sqref="A1:G1"/>
    </sheetView>
  </sheetViews>
  <sheetFormatPr defaultRowHeight="15" x14ac:dyDescent="0.25"/>
  <cols>
    <col min="2" max="2" width="34.7109375" customWidth="1"/>
    <col min="3" max="3" width="13.85546875" customWidth="1"/>
    <col min="4" max="4" width="19.140625" customWidth="1"/>
    <col min="5" max="5" width="18.28515625" customWidth="1"/>
    <col min="6" max="6" width="16.85546875" customWidth="1"/>
    <col min="7" max="7" width="20.42578125" customWidth="1"/>
    <col min="8" max="8" width="13.85546875" customWidth="1"/>
    <col min="9" max="9" width="12" customWidth="1"/>
    <col min="10" max="10" width="13.7109375" customWidth="1"/>
  </cols>
  <sheetData>
    <row r="1" spans="1:8" ht="26.25" customHeight="1" x14ac:dyDescent="0.25">
      <c r="A1" s="229" t="s">
        <v>353</v>
      </c>
      <c r="B1" s="229"/>
      <c r="C1" s="229"/>
      <c r="D1" s="229"/>
      <c r="E1" s="229"/>
      <c r="F1" s="229"/>
      <c r="G1" s="229"/>
      <c r="H1" s="53"/>
    </row>
    <row r="2" spans="1:8" ht="12" customHeight="1" x14ac:dyDescent="0.25">
      <c r="A2" s="69"/>
      <c r="B2" s="69"/>
      <c r="C2" s="69"/>
      <c r="D2" s="69"/>
      <c r="E2" s="69"/>
      <c r="F2" s="69"/>
      <c r="G2" s="69"/>
      <c r="H2" s="53"/>
    </row>
    <row r="3" spans="1:8" ht="18.75" x14ac:dyDescent="0.25">
      <c r="A3" s="22" t="s">
        <v>64</v>
      </c>
    </row>
    <row r="4" spans="1:8" x14ac:dyDescent="0.25">
      <c r="A4" s="2"/>
      <c r="B4" s="2"/>
      <c r="C4" s="2"/>
    </row>
    <row r="5" spans="1:8" ht="23.25" thickBot="1" x14ac:dyDescent="0.3">
      <c r="A5" s="66" t="s">
        <v>2</v>
      </c>
      <c r="B5" s="227">
        <v>851290</v>
      </c>
      <c r="C5" s="228"/>
    </row>
    <row r="6" spans="1:8" x14ac:dyDescent="0.25">
      <c r="A6" s="16"/>
      <c r="B6" s="143"/>
      <c r="C6" s="143"/>
    </row>
    <row r="7" spans="1:8" ht="15.75" customHeight="1" thickBot="1" x14ac:dyDescent="0.3">
      <c r="A7" s="144" t="s">
        <v>3</v>
      </c>
      <c r="B7" s="144"/>
      <c r="C7" s="106" t="s">
        <v>380</v>
      </c>
    </row>
    <row r="8" spans="1:8" ht="15.75" x14ac:dyDescent="0.25">
      <c r="A8" s="21" t="s">
        <v>65</v>
      </c>
    </row>
    <row r="9" spans="1:8" ht="49.5" customHeight="1" x14ac:dyDescent="0.25">
      <c r="A9" s="96" t="s">
        <v>34</v>
      </c>
      <c r="B9" s="202" t="s">
        <v>13</v>
      </c>
      <c r="C9" s="202"/>
      <c r="D9" s="202"/>
      <c r="E9" s="96" t="s">
        <v>66</v>
      </c>
      <c r="F9" s="96" t="s">
        <v>67</v>
      </c>
      <c r="G9" s="96" t="s">
        <v>68</v>
      </c>
    </row>
    <row r="10" spans="1:8" x14ac:dyDescent="0.25">
      <c r="A10" s="74">
        <v>1</v>
      </c>
      <c r="B10" s="214">
        <v>2</v>
      </c>
      <c r="C10" s="214"/>
      <c r="D10" s="214"/>
      <c r="E10" s="74">
        <v>3</v>
      </c>
      <c r="F10" s="74">
        <v>4</v>
      </c>
      <c r="G10" s="74">
        <v>5</v>
      </c>
    </row>
    <row r="11" spans="1:8" x14ac:dyDescent="0.25">
      <c r="A11" s="74">
        <v>1</v>
      </c>
      <c r="B11" s="214" t="s">
        <v>69</v>
      </c>
      <c r="C11" s="214"/>
      <c r="D11" s="214"/>
      <c r="E11" s="60"/>
      <c r="F11" s="60"/>
      <c r="G11" s="90"/>
    </row>
    <row r="12" spans="1:8" x14ac:dyDescent="0.25">
      <c r="A12" s="60"/>
      <c r="B12" s="210" t="s">
        <v>70</v>
      </c>
      <c r="C12" s="210"/>
      <c r="D12" s="107"/>
      <c r="E12" s="60"/>
      <c r="F12" s="60"/>
      <c r="G12" s="90"/>
    </row>
    <row r="13" spans="1:8" ht="14.25" customHeight="1" x14ac:dyDescent="0.25">
      <c r="A13" s="60"/>
      <c r="B13" s="225" t="s">
        <v>71</v>
      </c>
      <c r="C13" s="225"/>
      <c r="D13" s="107"/>
      <c r="E13" s="60">
        <v>346690.96</v>
      </c>
      <c r="F13" s="60">
        <v>2.2000000000000002</v>
      </c>
      <c r="G13" s="90">
        <v>8000</v>
      </c>
    </row>
    <row r="14" spans="1:8" ht="2.25" hidden="1" customHeight="1" thickBot="1" x14ac:dyDescent="0.3">
      <c r="A14" s="60"/>
      <c r="B14" s="230" t="s">
        <v>72</v>
      </c>
      <c r="C14" s="230"/>
      <c r="D14" s="230"/>
      <c r="E14" s="60"/>
      <c r="F14" s="60"/>
      <c r="G14" s="90"/>
    </row>
    <row r="15" spans="1:8" hidden="1" x14ac:dyDescent="0.25">
      <c r="A15" s="60"/>
      <c r="B15" s="230" t="s">
        <v>73</v>
      </c>
      <c r="C15" s="230"/>
      <c r="D15" s="230"/>
      <c r="E15" s="60"/>
      <c r="F15" s="60"/>
      <c r="G15" s="90"/>
    </row>
    <row r="16" spans="1:8" hidden="1" x14ac:dyDescent="0.25">
      <c r="A16" s="60"/>
      <c r="B16" s="225" t="s">
        <v>74</v>
      </c>
      <c r="C16" s="225"/>
      <c r="D16" s="225"/>
      <c r="E16" s="60"/>
      <c r="F16" s="60"/>
      <c r="G16" s="90"/>
    </row>
    <row r="17" spans="1:7" hidden="1" x14ac:dyDescent="0.25">
      <c r="A17" s="60"/>
      <c r="B17" s="230" t="s">
        <v>72</v>
      </c>
      <c r="C17" s="230"/>
      <c r="D17" s="230"/>
      <c r="E17" s="60"/>
      <c r="F17" s="60"/>
      <c r="G17" s="90"/>
    </row>
    <row r="18" spans="1:7" hidden="1" x14ac:dyDescent="0.25">
      <c r="A18" s="60"/>
      <c r="B18" s="230" t="s">
        <v>73</v>
      </c>
      <c r="C18" s="230"/>
      <c r="D18" s="230"/>
      <c r="E18" s="60"/>
      <c r="F18" s="60"/>
      <c r="G18" s="90"/>
    </row>
    <row r="19" spans="1:7" hidden="1" x14ac:dyDescent="0.25">
      <c r="A19" s="74"/>
      <c r="B19" s="231"/>
      <c r="C19" s="231"/>
      <c r="D19" s="231"/>
      <c r="E19" s="60"/>
      <c r="F19" s="60"/>
      <c r="G19" s="90"/>
    </row>
    <row r="20" spans="1:7" x14ac:dyDescent="0.25">
      <c r="A20" s="74"/>
      <c r="B20" s="226" t="s">
        <v>267</v>
      </c>
      <c r="C20" s="226"/>
      <c r="D20" s="226"/>
      <c r="E20" s="60"/>
      <c r="F20" s="60"/>
      <c r="G20" s="91">
        <f>G13</f>
        <v>8000</v>
      </c>
    </row>
    <row r="21" spans="1:7" x14ac:dyDescent="0.25">
      <c r="A21" s="60"/>
      <c r="B21" s="204" t="s">
        <v>10</v>
      </c>
      <c r="C21" s="204"/>
      <c r="D21" s="204"/>
      <c r="E21" s="60"/>
      <c r="F21" s="74" t="s">
        <v>11</v>
      </c>
      <c r="G21" s="91">
        <f>G20</f>
        <v>8000</v>
      </c>
    </row>
    <row r="22" spans="1:7" x14ac:dyDescent="0.25">
      <c r="A22" s="102"/>
      <c r="B22" s="85"/>
      <c r="C22" s="85"/>
      <c r="D22" s="85"/>
      <c r="E22" s="102"/>
      <c r="F22" s="67"/>
      <c r="G22" s="101"/>
    </row>
    <row r="23" spans="1:7" ht="15.75" x14ac:dyDescent="0.25">
      <c r="A23" s="21" t="s">
        <v>75</v>
      </c>
    </row>
    <row r="24" spans="1:7" ht="27.75" customHeight="1" x14ac:dyDescent="0.25">
      <c r="A24" s="96" t="s">
        <v>34</v>
      </c>
      <c r="B24" s="202" t="s">
        <v>13</v>
      </c>
      <c r="C24" s="202"/>
      <c r="D24" s="96" t="s">
        <v>76</v>
      </c>
      <c r="E24" s="96" t="s">
        <v>67</v>
      </c>
      <c r="F24" s="96" t="s">
        <v>77</v>
      </c>
    </row>
    <row r="25" spans="1:7" x14ac:dyDescent="0.25">
      <c r="A25" s="74">
        <v>1</v>
      </c>
      <c r="B25" s="214">
        <v>2</v>
      </c>
      <c r="C25" s="214"/>
      <c r="D25" s="74">
        <v>3</v>
      </c>
      <c r="E25" s="74">
        <v>4</v>
      </c>
      <c r="F25" s="74">
        <v>5</v>
      </c>
    </row>
    <row r="26" spans="1:7" x14ac:dyDescent="0.25">
      <c r="A26" s="74">
        <v>1</v>
      </c>
      <c r="B26" s="214" t="s">
        <v>78</v>
      </c>
      <c r="C26" s="214"/>
      <c r="D26" s="60"/>
      <c r="E26" s="60"/>
      <c r="F26" s="60"/>
    </row>
    <row r="27" spans="1:7" ht="30" x14ac:dyDescent="0.25">
      <c r="A27" s="60"/>
      <c r="B27" s="60"/>
      <c r="C27" s="74" t="s">
        <v>79</v>
      </c>
      <c r="D27" s="60">
        <v>19404192.079999998</v>
      </c>
      <c r="E27" s="60">
        <v>1.5</v>
      </c>
      <c r="F27" s="90">
        <v>283900</v>
      </c>
    </row>
    <row r="28" spans="1:7" x14ac:dyDescent="0.25">
      <c r="A28" s="74"/>
      <c r="B28" s="226" t="s">
        <v>267</v>
      </c>
      <c r="C28" s="226"/>
      <c r="D28" s="109"/>
      <c r="E28" s="109"/>
      <c r="F28" s="91">
        <f>F27</f>
        <v>283900</v>
      </c>
    </row>
    <row r="29" spans="1:7" x14ac:dyDescent="0.25">
      <c r="A29" s="60"/>
      <c r="B29" s="204" t="s">
        <v>10</v>
      </c>
      <c r="C29" s="204"/>
      <c r="D29" s="79" t="s">
        <v>11</v>
      </c>
      <c r="E29" s="79" t="s">
        <v>11</v>
      </c>
      <c r="F29" s="91">
        <f>F28</f>
        <v>283900</v>
      </c>
    </row>
    <row r="30" spans="1:7" ht="58.5" customHeight="1" x14ac:dyDescent="0.25">
      <c r="A30" s="102"/>
      <c r="B30" s="85"/>
      <c r="C30" s="85"/>
      <c r="D30" s="85"/>
      <c r="E30" s="85"/>
      <c r="F30" s="110"/>
    </row>
    <row r="31" spans="1:7" ht="44.25" customHeight="1" x14ac:dyDescent="0.25">
      <c r="A31" s="21" t="s">
        <v>80</v>
      </c>
    </row>
    <row r="32" spans="1:7" ht="23.25" thickBot="1" x14ac:dyDescent="0.3">
      <c r="A32" s="66" t="s">
        <v>2</v>
      </c>
      <c r="B32" s="227">
        <v>853290</v>
      </c>
      <c r="C32" s="228"/>
    </row>
    <row r="33" spans="1:6" x14ac:dyDescent="0.25">
      <c r="A33" s="16"/>
      <c r="B33" s="143"/>
      <c r="C33" s="143"/>
    </row>
    <row r="34" spans="1:6" ht="15.75" customHeight="1" x14ac:dyDescent="0.25">
      <c r="A34" s="144" t="s">
        <v>3</v>
      </c>
      <c r="B34" s="144"/>
      <c r="C34" s="111" t="s">
        <v>380</v>
      </c>
    </row>
    <row r="35" spans="1:6" ht="12" customHeight="1" x14ac:dyDescent="0.25">
      <c r="A35" s="96" t="s">
        <v>5</v>
      </c>
      <c r="B35" s="202" t="s">
        <v>13</v>
      </c>
      <c r="C35" s="202"/>
      <c r="D35" s="202" t="s">
        <v>197</v>
      </c>
      <c r="E35" s="202" t="s">
        <v>67</v>
      </c>
      <c r="F35" s="202" t="s">
        <v>81</v>
      </c>
    </row>
    <row r="36" spans="1:6" x14ac:dyDescent="0.25">
      <c r="A36" s="96" t="s">
        <v>6</v>
      </c>
      <c r="B36" s="202"/>
      <c r="C36" s="202"/>
      <c r="D36" s="202"/>
      <c r="E36" s="202"/>
      <c r="F36" s="202"/>
    </row>
    <row r="37" spans="1:6" ht="14.25" customHeight="1" x14ac:dyDescent="0.25">
      <c r="A37" s="88">
        <v>1</v>
      </c>
      <c r="B37" s="210">
        <v>2</v>
      </c>
      <c r="C37" s="210"/>
      <c r="D37" s="88">
        <v>3</v>
      </c>
      <c r="E37" s="88">
        <v>4</v>
      </c>
      <c r="F37" s="88">
        <v>5</v>
      </c>
    </row>
    <row r="38" spans="1:6" hidden="1" x14ac:dyDescent="0.25">
      <c r="A38" s="74">
        <v>1</v>
      </c>
      <c r="B38" s="214" t="s">
        <v>82</v>
      </c>
      <c r="C38" s="214"/>
      <c r="D38" s="60"/>
      <c r="E38" s="60"/>
      <c r="F38" s="60"/>
    </row>
    <row r="39" spans="1:6" hidden="1" x14ac:dyDescent="0.25">
      <c r="A39" s="60"/>
      <c r="B39" s="225" t="s">
        <v>83</v>
      </c>
      <c r="C39" s="225"/>
      <c r="D39" s="60"/>
      <c r="E39" s="60"/>
      <c r="F39" s="60"/>
    </row>
    <row r="40" spans="1:6" ht="30" customHeight="1" x14ac:dyDescent="0.25">
      <c r="A40" s="74">
        <v>1</v>
      </c>
      <c r="B40" s="214" t="s">
        <v>316</v>
      </c>
      <c r="C40" s="214"/>
      <c r="D40" s="60">
        <v>0.53300000000000003</v>
      </c>
      <c r="E40" s="60">
        <v>2.2000000000000002</v>
      </c>
      <c r="F40" s="90">
        <v>1150</v>
      </c>
    </row>
    <row r="41" spans="1:6" x14ac:dyDescent="0.25">
      <c r="A41" s="60"/>
      <c r="B41" s="225"/>
      <c r="C41" s="225"/>
      <c r="D41" s="60"/>
      <c r="E41" s="60"/>
      <c r="F41" s="90"/>
    </row>
    <row r="42" spans="1:6" x14ac:dyDescent="0.25">
      <c r="A42" s="74"/>
      <c r="B42" s="226" t="s">
        <v>264</v>
      </c>
      <c r="C42" s="226"/>
      <c r="D42" s="109"/>
      <c r="E42" s="109"/>
      <c r="F42" s="91">
        <f>F40</f>
        <v>1150</v>
      </c>
    </row>
    <row r="43" spans="1:6" x14ac:dyDescent="0.25">
      <c r="A43" s="60"/>
      <c r="B43" s="204" t="s">
        <v>10</v>
      </c>
      <c r="C43" s="204"/>
      <c r="D43" s="79" t="s">
        <v>11</v>
      </c>
      <c r="E43" s="79" t="s">
        <v>11</v>
      </c>
      <c r="F43" s="91">
        <f>F42</f>
        <v>1150</v>
      </c>
    </row>
    <row r="45" spans="1:6" ht="15.75" x14ac:dyDescent="0.25">
      <c r="A45" s="21" t="s">
        <v>265</v>
      </c>
    </row>
    <row r="46" spans="1:6" x14ac:dyDescent="0.25">
      <c r="A46" s="2"/>
      <c r="B46" s="2"/>
      <c r="C46" s="2"/>
    </row>
    <row r="47" spans="1:6" ht="23.25" thickBot="1" x14ac:dyDescent="0.3">
      <c r="A47" s="66" t="s">
        <v>2</v>
      </c>
      <c r="B47" s="227">
        <v>852290</v>
      </c>
      <c r="C47" s="228"/>
    </row>
    <row r="48" spans="1:6" x14ac:dyDescent="0.25">
      <c r="A48" s="16"/>
      <c r="B48" s="143"/>
      <c r="C48" s="143"/>
    </row>
    <row r="49" spans="1:6" ht="15.75" customHeight="1" x14ac:dyDescent="0.25">
      <c r="A49" s="144" t="s">
        <v>3</v>
      </c>
      <c r="B49" s="144"/>
      <c r="C49" s="111" t="s">
        <v>380</v>
      </c>
    </row>
    <row r="50" spans="1:6" ht="12" customHeight="1" x14ac:dyDescent="0.25">
      <c r="A50" s="96" t="s">
        <v>5</v>
      </c>
      <c r="B50" s="202" t="s">
        <v>13</v>
      </c>
      <c r="C50" s="202"/>
      <c r="D50" s="202" t="s">
        <v>266</v>
      </c>
      <c r="E50" s="202" t="s">
        <v>67</v>
      </c>
      <c r="F50" s="202" t="s">
        <v>81</v>
      </c>
    </row>
    <row r="51" spans="1:6" x14ac:dyDescent="0.25">
      <c r="A51" s="96" t="s">
        <v>6</v>
      </c>
      <c r="B51" s="202"/>
      <c r="C51" s="202"/>
      <c r="D51" s="202"/>
      <c r="E51" s="202"/>
      <c r="F51" s="202"/>
    </row>
    <row r="52" spans="1:6" x14ac:dyDescent="0.25">
      <c r="A52" s="88">
        <v>1</v>
      </c>
      <c r="B52" s="210">
        <v>2</v>
      </c>
      <c r="C52" s="210"/>
      <c r="D52" s="88">
        <v>3</v>
      </c>
      <c r="E52" s="88">
        <v>4</v>
      </c>
      <c r="F52" s="88">
        <v>5</v>
      </c>
    </row>
    <row r="53" spans="1:6" ht="21.75" customHeight="1" x14ac:dyDescent="0.25">
      <c r="A53" s="74">
        <v>1</v>
      </c>
      <c r="B53" s="214" t="s">
        <v>82</v>
      </c>
      <c r="C53" s="214"/>
      <c r="D53" s="60">
        <v>1</v>
      </c>
      <c r="E53" s="60">
        <v>42</v>
      </c>
      <c r="F53" s="90">
        <v>5510</v>
      </c>
    </row>
    <row r="54" spans="1:6" hidden="1" x14ac:dyDescent="0.25">
      <c r="A54" s="60"/>
      <c r="B54" s="225" t="s">
        <v>83</v>
      </c>
      <c r="C54" s="225"/>
      <c r="D54" s="60"/>
      <c r="E54" s="60"/>
      <c r="F54" s="90"/>
    </row>
    <row r="55" spans="1:6" hidden="1" x14ac:dyDescent="0.25">
      <c r="A55" s="74">
        <v>2</v>
      </c>
      <c r="B55" s="214" t="s">
        <v>84</v>
      </c>
      <c r="C55" s="214"/>
      <c r="D55" s="60"/>
      <c r="E55" s="60"/>
      <c r="F55" s="90"/>
    </row>
    <row r="56" spans="1:6" hidden="1" x14ac:dyDescent="0.25">
      <c r="A56" s="60"/>
      <c r="B56" s="225" t="s">
        <v>85</v>
      </c>
      <c r="C56" s="225"/>
      <c r="D56" s="60"/>
      <c r="E56" s="60"/>
      <c r="F56" s="90"/>
    </row>
    <row r="57" spans="1:6" x14ac:dyDescent="0.25">
      <c r="A57" s="74"/>
      <c r="B57" s="226" t="s">
        <v>267</v>
      </c>
      <c r="C57" s="226"/>
      <c r="D57" s="60"/>
      <c r="E57" s="60"/>
      <c r="F57" s="91">
        <f>F53</f>
        <v>5510</v>
      </c>
    </row>
    <row r="58" spans="1:6" s="82" customFormat="1" x14ac:dyDescent="0.25">
      <c r="A58" s="109"/>
      <c r="B58" s="204" t="s">
        <v>10</v>
      </c>
      <c r="C58" s="204"/>
      <c r="D58" s="79" t="s">
        <v>11</v>
      </c>
      <c r="E58" s="79" t="s">
        <v>11</v>
      </c>
      <c r="F58" s="91">
        <f>F57</f>
        <v>5510</v>
      </c>
    </row>
  </sheetData>
  <mergeCells count="50">
    <mergeCell ref="B39:C39"/>
    <mergeCell ref="B40:C40"/>
    <mergeCell ref="B41:C41"/>
    <mergeCell ref="B42:C42"/>
    <mergeCell ref="B43:C43"/>
    <mergeCell ref="B38:C38"/>
    <mergeCell ref="B26:C26"/>
    <mergeCell ref="B28:C28"/>
    <mergeCell ref="B29:C29"/>
    <mergeCell ref="B32:C32"/>
    <mergeCell ref="B33:C33"/>
    <mergeCell ref="A34:B34"/>
    <mergeCell ref="B35:C36"/>
    <mergeCell ref="B16:D16"/>
    <mergeCell ref="D35:D36"/>
    <mergeCell ref="E35:E36"/>
    <mergeCell ref="F35:F36"/>
    <mergeCell ref="B37:C37"/>
    <mergeCell ref="B24:C24"/>
    <mergeCell ref="B25:C25"/>
    <mergeCell ref="A1:G1"/>
    <mergeCell ref="B21:D21"/>
    <mergeCell ref="B5:C5"/>
    <mergeCell ref="B6:C6"/>
    <mergeCell ref="A7:B7"/>
    <mergeCell ref="B9:D9"/>
    <mergeCell ref="B10:D10"/>
    <mergeCell ref="B17:D17"/>
    <mergeCell ref="B11:D11"/>
    <mergeCell ref="B18:D18"/>
    <mergeCell ref="B19:D19"/>
    <mergeCell ref="B20:D20"/>
    <mergeCell ref="B12:C12"/>
    <mergeCell ref="B13:C13"/>
    <mergeCell ref="B14:D14"/>
    <mergeCell ref="B15:D15"/>
    <mergeCell ref="F50:F51"/>
    <mergeCell ref="B52:C52"/>
    <mergeCell ref="B53:C53"/>
    <mergeCell ref="B54:C54"/>
    <mergeCell ref="B47:C47"/>
    <mergeCell ref="B48:C48"/>
    <mergeCell ref="A49:B49"/>
    <mergeCell ref="B50:C51"/>
    <mergeCell ref="D50:D51"/>
    <mergeCell ref="B55:C55"/>
    <mergeCell ref="B56:C56"/>
    <mergeCell ref="B57:C57"/>
    <mergeCell ref="B58:C58"/>
    <mergeCell ref="E50:E51"/>
  </mergeCells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B18" sqref="B18"/>
    </sheetView>
  </sheetViews>
  <sheetFormatPr defaultRowHeight="15" x14ac:dyDescent="0.2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x14ac:dyDescent="0.25">
      <c r="A1" s="1"/>
      <c r="G1" s="140"/>
      <c r="H1" s="140"/>
      <c r="I1" s="140"/>
      <c r="J1" s="140"/>
    </row>
    <row r="2" spans="1:10" ht="1.5" customHeight="1" x14ac:dyDescent="0.25">
      <c r="A2" s="1"/>
      <c r="G2" s="141"/>
      <c r="H2" s="141"/>
      <c r="I2" s="141"/>
      <c r="J2" s="141"/>
    </row>
    <row r="3" spans="1:10" hidden="1" x14ac:dyDescent="0.25">
      <c r="A3" s="1"/>
      <c r="G3" s="141"/>
      <c r="H3" s="141"/>
      <c r="I3" s="141"/>
      <c r="J3" s="141"/>
    </row>
    <row r="4" spans="1:10" hidden="1" x14ac:dyDescent="0.25">
      <c r="A4" s="1"/>
      <c r="G4" s="141"/>
      <c r="H4" s="141"/>
      <c r="I4" s="141"/>
      <c r="J4" s="141"/>
    </row>
    <row r="5" spans="1:10" hidden="1" x14ac:dyDescent="0.25">
      <c r="A5" s="1"/>
      <c r="G5" s="141"/>
      <c r="H5" s="141"/>
      <c r="I5" s="141"/>
      <c r="J5" s="141"/>
    </row>
    <row r="6" spans="1:10" ht="72" hidden="1" customHeight="1" thickBot="1" x14ac:dyDescent="0.3">
      <c r="A6" s="1"/>
      <c r="G6" s="159"/>
      <c r="H6" s="159"/>
      <c r="I6" s="159"/>
      <c r="J6" s="159"/>
    </row>
    <row r="7" spans="1:10" ht="62.25" customHeight="1" x14ac:dyDescent="0.25">
      <c r="A7" s="181" t="s">
        <v>0</v>
      </c>
      <c r="B7" s="181"/>
      <c r="C7" s="181"/>
      <c r="D7" s="181"/>
      <c r="E7" s="181"/>
      <c r="F7" s="53"/>
      <c r="G7" s="53"/>
      <c r="H7" s="53"/>
    </row>
    <row r="8" spans="1:10" ht="43.5" customHeight="1" x14ac:dyDescent="0.25">
      <c r="A8" s="181" t="s">
        <v>86</v>
      </c>
      <c r="B8" s="181"/>
      <c r="C8" s="181"/>
      <c r="D8" s="181"/>
      <c r="E8" s="181"/>
    </row>
    <row r="9" spans="1:10" x14ac:dyDescent="0.25">
      <c r="A9" s="2"/>
      <c r="B9" s="2"/>
      <c r="C9" s="2"/>
    </row>
    <row r="10" spans="1:10" ht="23.25" thickBot="1" x14ac:dyDescent="0.3">
      <c r="A10" s="33" t="s">
        <v>2</v>
      </c>
      <c r="B10" s="142"/>
      <c r="C10" s="142"/>
    </row>
    <row r="11" spans="1:10" x14ac:dyDescent="0.25">
      <c r="A11" s="16"/>
      <c r="B11" s="143"/>
      <c r="C11" s="143"/>
    </row>
    <row r="12" spans="1:10" ht="15.75" thickBot="1" x14ac:dyDescent="0.3">
      <c r="A12" s="144" t="s">
        <v>3</v>
      </c>
      <c r="B12" s="144"/>
      <c r="C12" s="32"/>
    </row>
    <row r="13" spans="1:10" x14ac:dyDescent="0.25">
      <c r="A13" s="1"/>
    </row>
    <row r="14" spans="1:10" ht="15.75" thickBot="1" x14ac:dyDescent="0.3">
      <c r="A14" s="2"/>
      <c r="B14" s="2"/>
      <c r="C14" s="2"/>
      <c r="D14" s="2"/>
      <c r="E14" s="2"/>
    </row>
    <row r="15" spans="1:10" x14ac:dyDescent="0.25">
      <c r="A15" s="34" t="s">
        <v>5</v>
      </c>
      <c r="B15" s="174" t="s">
        <v>60</v>
      </c>
      <c r="C15" s="174" t="s">
        <v>61</v>
      </c>
      <c r="D15" s="174" t="s">
        <v>62</v>
      </c>
      <c r="E15" s="174" t="s">
        <v>63</v>
      </c>
    </row>
    <row r="16" spans="1:10" ht="15.75" thickBot="1" x14ac:dyDescent="0.3">
      <c r="A16" s="35" t="s">
        <v>6</v>
      </c>
      <c r="B16" s="158"/>
      <c r="C16" s="158"/>
      <c r="D16" s="158"/>
      <c r="E16" s="158"/>
    </row>
    <row r="17" spans="1:5" ht="15.75" thickBot="1" x14ac:dyDescent="0.3">
      <c r="A17" s="43">
        <v>1</v>
      </c>
      <c r="B17" s="24">
        <v>2</v>
      </c>
      <c r="C17" s="24">
        <v>3</v>
      </c>
      <c r="D17" s="24">
        <v>4</v>
      </c>
      <c r="E17" s="24">
        <v>5</v>
      </c>
    </row>
    <row r="18" spans="1:5" ht="15.75" thickBot="1" x14ac:dyDescent="0.3">
      <c r="A18" s="35"/>
      <c r="B18" s="40"/>
      <c r="C18" s="40"/>
      <c r="D18" s="40"/>
      <c r="E18" s="40"/>
    </row>
    <row r="19" spans="1:5" ht="15.75" thickBot="1" x14ac:dyDescent="0.3">
      <c r="A19" s="35"/>
      <c r="B19" s="59"/>
      <c r="C19" s="59"/>
      <c r="D19" s="59"/>
      <c r="E19" s="59"/>
    </row>
    <row r="20" spans="1:5" ht="15.75" thickBot="1" x14ac:dyDescent="0.3">
      <c r="A20" s="54"/>
      <c r="B20" s="55"/>
      <c r="C20" s="55"/>
      <c r="D20" s="55"/>
      <c r="E20" s="55"/>
    </row>
    <row r="21" spans="1:5" ht="15.75" thickBot="1" x14ac:dyDescent="0.3">
      <c r="A21" s="35"/>
      <c r="B21" s="59"/>
      <c r="C21" s="40"/>
      <c r="D21" s="40"/>
      <c r="E21" s="59"/>
    </row>
    <row r="22" spans="1:5" ht="15.75" thickBot="1" x14ac:dyDescent="0.3">
      <c r="A22" s="42"/>
      <c r="B22" s="37"/>
      <c r="C22" s="37"/>
      <c r="D22" s="37"/>
      <c r="E22" s="59"/>
    </row>
  </sheetData>
  <mergeCells count="15">
    <mergeCell ref="E15:E16"/>
    <mergeCell ref="B10:C10"/>
    <mergeCell ref="A7:E7"/>
    <mergeCell ref="A8:E8"/>
    <mergeCell ref="B11:C11"/>
    <mergeCell ref="A12:B12"/>
    <mergeCell ref="B15:B16"/>
    <mergeCell ref="C15:C16"/>
    <mergeCell ref="D15:D16"/>
    <mergeCell ref="G6:J6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workbookViewId="0">
      <selection activeCell="D23" sqref="D23"/>
    </sheetView>
  </sheetViews>
  <sheetFormatPr defaultRowHeight="15" x14ac:dyDescent="0.2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ht="14.25" customHeight="1" x14ac:dyDescent="0.25">
      <c r="A1" s="1"/>
      <c r="G1" s="233"/>
      <c r="H1" s="233"/>
      <c r="I1" s="233"/>
      <c r="J1" s="233"/>
    </row>
    <row r="2" spans="1:10" hidden="1" x14ac:dyDescent="0.25">
      <c r="A2" s="1"/>
      <c r="G2" s="234"/>
      <c r="H2" s="234"/>
      <c r="I2" s="234"/>
      <c r="J2" s="234"/>
    </row>
    <row r="3" spans="1:10" hidden="1" x14ac:dyDescent="0.25">
      <c r="A3" s="1"/>
      <c r="G3" s="234"/>
      <c r="H3" s="234"/>
      <c r="I3" s="234"/>
      <c r="J3" s="234"/>
    </row>
    <row r="4" spans="1:10" hidden="1" x14ac:dyDescent="0.25">
      <c r="A4" s="1"/>
      <c r="G4" s="234"/>
      <c r="H4" s="234"/>
      <c r="I4" s="234"/>
      <c r="J4" s="234"/>
    </row>
    <row r="5" spans="1:10" hidden="1" x14ac:dyDescent="0.25">
      <c r="A5" s="1"/>
      <c r="G5" s="234"/>
      <c r="H5" s="234"/>
      <c r="I5" s="234"/>
      <c r="J5" s="234"/>
    </row>
    <row r="6" spans="1:10" ht="18" hidden="1" customHeight="1" x14ac:dyDescent="0.25">
      <c r="A6" s="1"/>
      <c r="G6" s="180"/>
      <c r="H6" s="180"/>
      <c r="I6" s="180"/>
      <c r="J6" s="180"/>
    </row>
    <row r="7" spans="1:10" ht="48.75" customHeight="1" thickBot="1" x14ac:dyDescent="0.3">
      <c r="A7" s="232" t="s">
        <v>0</v>
      </c>
      <c r="B7" s="232"/>
      <c r="C7" s="232"/>
      <c r="D7" s="232"/>
      <c r="E7" s="232"/>
      <c r="F7" s="53"/>
      <c r="G7" s="53"/>
      <c r="H7" s="53"/>
    </row>
    <row r="8" spans="1:10" ht="18.75" x14ac:dyDescent="0.25">
      <c r="A8" s="179" t="s">
        <v>87</v>
      </c>
      <c r="B8" s="179"/>
      <c r="C8" s="179"/>
      <c r="D8" s="179"/>
      <c r="E8" s="179"/>
    </row>
    <row r="9" spans="1:10" x14ac:dyDescent="0.25">
      <c r="A9" s="2"/>
      <c r="B9" s="2"/>
      <c r="C9" s="2"/>
    </row>
    <row r="10" spans="1:10" ht="23.25" thickBot="1" x14ac:dyDescent="0.3">
      <c r="A10" s="33" t="s">
        <v>2</v>
      </c>
      <c r="B10" s="224">
        <v>224290</v>
      </c>
      <c r="C10" s="142"/>
    </row>
    <row r="11" spans="1:10" x14ac:dyDescent="0.25">
      <c r="A11" s="16"/>
      <c r="B11" s="143"/>
      <c r="C11" s="143"/>
    </row>
    <row r="12" spans="1:10" ht="15.75" thickBot="1" x14ac:dyDescent="0.3">
      <c r="A12" s="144" t="s">
        <v>3</v>
      </c>
      <c r="B12" s="144"/>
      <c r="C12" s="32"/>
    </row>
    <row r="13" spans="1:10" x14ac:dyDescent="0.25">
      <c r="A13" s="1"/>
    </row>
    <row r="14" spans="1:10" ht="15.75" thickBot="1" x14ac:dyDescent="0.3">
      <c r="A14" s="2"/>
      <c r="B14" s="2"/>
      <c r="C14" s="2"/>
      <c r="D14" s="2"/>
      <c r="E14" s="2"/>
    </row>
    <row r="15" spans="1:10" x14ac:dyDescent="0.25">
      <c r="A15" s="34" t="s">
        <v>5</v>
      </c>
      <c r="B15" s="174" t="s">
        <v>60</v>
      </c>
      <c r="C15" s="174" t="s">
        <v>201</v>
      </c>
      <c r="D15" s="174" t="s">
        <v>202</v>
      </c>
      <c r="E15" s="174" t="s">
        <v>63</v>
      </c>
    </row>
    <row r="16" spans="1:10" ht="36.75" customHeight="1" thickBot="1" x14ac:dyDescent="0.3">
      <c r="A16" s="35" t="s">
        <v>6</v>
      </c>
      <c r="B16" s="158"/>
      <c r="C16" s="158"/>
      <c r="D16" s="158"/>
      <c r="E16" s="158"/>
    </row>
    <row r="17" spans="1:5" ht="15.75" thickBot="1" x14ac:dyDescent="0.3">
      <c r="A17" s="43">
        <v>1</v>
      </c>
      <c r="B17" s="24">
        <v>2</v>
      </c>
      <c r="C17" s="24">
        <v>3</v>
      </c>
      <c r="D17" s="24">
        <v>4</v>
      </c>
      <c r="E17" s="24">
        <v>5</v>
      </c>
    </row>
    <row r="18" spans="1:5" ht="40.5" customHeight="1" thickBot="1" x14ac:dyDescent="0.3">
      <c r="A18" s="35">
        <v>1</v>
      </c>
      <c r="B18" s="37" t="s">
        <v>199</v>
      </c>
      <c r="C18" s="40"/>
      <c r="D18" s="40"/>
      <c r="E18" s="40"/>
    </row>
    <row r="19" spans="1:5" ht="15.75" hidden="1" thickBot="1" x14ac:dyDescent="0.3">
      <c r="A19" s="35"/>
      <c r="B19" s="40" t="s">
        <v>200</v>
      </c>
      <c r="C19" s="40">
        <v>0</v>
      </c>
      <c r="D19" s="40">
        <v>0</v>
      </c>
      <c r="E19" s="40">
        <f>D19*C19</f>
        <v>0</v>
      </c>
    </row>
    <row r="20" spans="1:5" ht="15.75" hidden="1" thickBot="1" x14ac:dyDescent="0.3">
      <c r="A20" s="35"/>
      <c r="B20" s="40" t="s">
        <v>203</v>
      </c>
      <c r="C20" s="40">
        <v>0</v>
      </c>
      <c r="D20" s="40">
        <v>0</v>
      </c>
      <c r="E20" s="40">
        <f>D20*C20</f>
        <v>0</v>
      </c>
    </row>
    <row r="21" spans="1:5" ht="15.75" thickBot="1" x14ac:dyDescent="0.3">
      <c r="A21" s="56"/>
      <c r="B21" s="58" t="s">
        <v>251</v>
      </c>
      <c r="C21" s="58">
        <v>0</v>
      </c>
      <c r="D21" s="58">
        <v>50</v>
      </c>
      <c r="E21" s="58">
        <f>D21*C21</f>
        <v>0</v>
      </c>
    </row>
    <row r="22" spans="1:5" ht="15.75" thickBot="1" x14ac:dyDescent="0.3">
      <c r="A22" s="64"/>
      <c r="B22" s="65" t="s">
        <v>204</v>
      </c>
      <c r="C22" s="65">
        <v>0</v>
      </c>
      <c r="D22" s="65">
        <v>25</v>
      </c>
      <c r="E22" s="65">
        <f>D22*C22</f>
        <v>0</v>
      </c>
    </row>
    <row r="23" spans="1:5" ht="15.75" thickBot="1" x14ac:dyDescent="0.3">
      <c r="A23" s="35"/>
      <c r="B23" s="40" t="s">
        <v>268</v>
      </c>
      <c r="C23" s="40">
        <v>0</v>
      </c>
      <c r="D23" s="40">
        <v>200</v>
      </c>
      <c r="E23" s="40">
        <f>D23*C23</f>
        <v>0</v>
      </c>
    </row>
    <row r="24" spans="1:5" ht="15.75" thickBot="1" x14ac:dyDescent="0.3">
      <c r="A24" s="57"/>
      <c r="B24" s="63" t="s">
        <v>269</v>
      </c>
      <c r="C24" s="63"/>
      <c r="D24" s="63"/>
      <c r="E24" s="59">
        <f>E19+E20+E21+E23+E22</f>
        <v>0</v>
      </c>
    </row>
    <row r="25" spans="1:5" ht="15.75" thickBot="1" x14ac:dyDescent="0.3">
      <c r="A25" s="42"/>
      <c r="B25" s="63" t="s">
        <v>10</v>
      </c>
      <c r="C25" s="63" t="s">
        <v>11</v>
      </c>
      <c r="D25" s="63" t="s">
        <v>11</v>
      </c>
      <c r="E25" s="59">
        <f>E24</f>
        <v>0</v>
      </c>
    </row>
  </sheetData>
  <mergeCells count="15">
    <mergeCell ref="A8:E8"/>
    <mergeCell ref="B10:C10"/>
    <mergeCell ref="B11:C11"/>
    <mergeCell ref="A12:B12"/>
    <mergeCell ref="B15:B16"/>
    <mergeCell ref="C15:C16"/>
    <mergeCell ref="D15:D16"/>
    <mergeCell ref="E15:E16"/>
    <mergeCell ref="G6:J6"/>
    <mergeCell ref="A7:E7"/>
    <mergeCell ref="G1:J1"/>
    <mergeCell ref="G2:J2"/>
    <mergeCell ref="G3:J3"/>
    <mergeCell ref="G4:J4"/>
    <mergeCell ref="G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abSelected="1" topLeftCell="A162" workbookViewId="0">
      <selection activeCell="E209" sqref="E209"/>
    </sheetView>
  </sheetViews>
  <sheetFormatPr defaultRowHeight="15" x14ac:dyDescent="0.25"/>
  <cols>
    <col min="2" max="2" width="34.7109375" customWidth="1"/>
    <col min="3" max="3" width="13.85546875" customWidth="1"/>
    <col min="4" max="4" width="19" customWidth="1"/>
    <col min="5" max="5" width="22.285156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hidden="1" x14ac:dyDescent="0.25">
      <c r="A1" s="1"/>
      <c r="G1" s="234"/>
      <c r="H1" s="234"/>
      <c r="I1" s="234"/>
      <c r="J1" s="234"/>
    </row>
    <row r="2" spans="1:10" hidden="1" x14ac:dyDescent="0.25">
      <c r="A2" s="1"/>
      <c r="G2" s="234"/>
      <c r="H2" s="234"/>
      <c r="I2" s="234"/>
      <c r="J2" s="234"/>
    </row>
    <row r="3" spans="1:10" hidden="1" x14ac:dyDescent="0.25">
      <c r="A3" s="1"/>
      <c r="G3" s="234"/>
      <c r="H3" s="234"/>
      <c r="I3" s="234"/>
      <c r="J3" s="234"/>
    </row>
    <row r="4" spans="1:10" hidden="1" x14ac:dyDescent="0.25">
      <c r="A4" s="1"/>
      <c r="G4" s="234"/>
      <c r="H4" s="234"/>
      <c r="I4" s="234"/>
      <c r="J4" s="234"/>
    </row>
    <row r="5" spans="1:10" ht="72" hidden="1" customHeight="1" x14ac:dyDescent="0.25">
      <c r="A5" s="1"/>
      <c r="G5" s="180"/>
      <c r="H5" s="180"/>
      <c r="I5" s="180"/>
      <c r="J5" s="180"/>
    </row>
    <row r="6" spans="1:10" ht="24.75" customHeight="1" x14ac:dyDescent="0.25">
      <c r="A6" s="229" t="s">
        <v>353</v>
      </c>
      <c r="B6" s="229"/>
      <c r="C6" s="229"/>
      <c r="D6" s="229"/>
      <c r="E6" s="229"/>
      <c r="F6" s="229"/>
      <c r="G6" s="229"/>
      <c r="H6" s="53"/>
    </row>
    <row r="7" spans="1:10" ht="11.25" customHeight="1" x14ac:dyDescent="0.25">
      <c r="A7" s="69"/>
      <c r="B7" s="69"/>
      <c r="C7" s="69"/>
      <c r="D7" s="69"/>
      <c r="E7" s="69"/>
      <c r="F7" s="69"/>
      <c r="G7" s="69"/>
      <c r="H7" s="53"/>
    </row>
    <row r="8" spans="1:10" ht="18.75" x14ac:dyDescent="0.25">
      <c r="A8" s="22" t="s">
        <v>89</v>
      </c>
    </row>
    <row r="9" spans="1:10" ht="12" customHeight="1" x14ac:dyDescent="0.25">
      <c r="A9" s="2"/>
      <c r="B9" s="2"/>
      <c r="C9" s="2"/>
    </row>
    <row r="10" spans="1:10" ht="21.75" customHeight="1" thickBot="1" x14ac:dyDescent="0.3">
      <c r="A10" s="66" t="s">
        <v>2</v>
      </c>
      <c r="B10" s="227">
        <v>244221</v>
      </c>
      <c r="C10" s="228"/>
    </row>
    <row r="11" spans="1:10" ht="15.75" customHeight="1" thickBot="1" x14ac:dyDescent="0.3">
      <c r="A11" s="144" t="s">
        <v>3</v>
      </c>
      <c r="B11" s="144"/>
      <c r="C11" s="106" t="s">
        <v>379</v>
      </c>
    </row>
    <row r="12" spans="1:10" ht="15.75" x14ac:dyDescent="0.25">
      <c r="A12" s="21" t="s">
        <v>90</v>
      </c>
    </row>
    <row r="13" spans="1:10" ht="24" x14ac:dyDescent="0.25">
      <c r="A13" s="75" t="s">
        <v>34</v>
      </c>
      <c r="B13" s="79" t="s">
        <v>13</v>
      </c>
      <c r="C13" s="95" t="s">
        <v>157</v>
      </c>
      <c r="D13" s="95" t="s">
        <v>381</v>
      </c>
      <c r="E13" s="95" t="s">
        <v>382</v>
      </c>
      <c r="F13" s="95" t="s">
        <v>39</v>
      </c>
    </row>
    <row r="14" spans="1:10" x14ac:dyDescent="0.25">
      <c r="A14" s="74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</row>
    <row r="15" spans="1:10" ht="17.25" customHeight="1" x14ac:dyDescent="0.25">
      <c r="A15" s="60"/>
      <c r="B15" s="74" t="s">
        <v>94</v>
      </c>
      <c r="C15" s="60">
        <v>1</v>
      </c>
      <c r="D15" s="60">
        <v>12</v>
      </c>
      <c r="E15" s="90">
        <v>1000</v>
      </c>
      <c r="F15" s="90">
        <f>E15*D15*C15</f>
        <v>12000</v>
      </c>
    </row>
    <row r="16" spans="1:10" ht="60" hidden="1" x14ac:dyDescent="0.25">
      <c r="A16" s="60"/>
      <c r="B16" s="74" t="s">
        <v>95</v>
      </c>
      <c r="C16" s="60"/>
      <c r="D16" s="60"/>
      <c r="E16" s="90"/>
      <c r="F16" s="90"/>
    </row>
    <row r="17" spans="1:6" hidden="1" x14ac:dyDescent="0.25">
      <c r="A17" s="60"/>
      <c r="B17" s="74" t="s">
        <v>96</v>
      </c>
      <c r="C17" s="60"/>
      <c r="D17" s="60"/>
      <c r="E17" s="90"/>
      <c r="F17" s="90"/>
    </row>
    <row r="18" spans="1:6" ht="45" hidden="1" x14ac:dyDescent="0.25">
      <c r="A18" s="60"/>
      <c r="B18" s="74" t="s">
        <v>97</v>
      </c>
      <c r="C18" s="60"/>
      <c r="D18" s="60"/>
      <c r="E18" s="90"/>
      <c r="F18" s="90"/>
    </row>
    <row r="19" spans="1:6" ht="18.75" hidden="1" customHeight="1" thickBot="1" x14ac:dyDescent="0.3">
      <c r="A19" s="60"/>
      <c r="B19" s="74" t="s">
        <v>98</v>
      </c>
      <c r="C19" s="60"/>
      <c r="D19" s="60"/>
      <c r="E19" s="90"/>
      <c r="F19" s="90"/>
    </row>
    <row r="20" spans="1:6" ht="15" hidden="1" customHeight="1" thickBot="1" x14ac:dyDescent="0.3">
      <c r="A20" s="60"/>
      <c r="B20" s="74" t="s">
        <v>99</v>
      </c>
      <c r="C20" s="60"/>
      <c r="D20" s="60"/>
      <c r="E20" s="90"/>
      <c r="F20" s="90"/>
    </row>
    <row r="21" spans="1:6" ht="17.25" hidden="1" customHeight="1" thickBot="1" x14ac:dyDescent="0.3">
      <c r="A21" s="60"/>
      <c r="B21" s="74" t="s">
        <v>100</v>
      </c>
      <c r="C21" s="60">
        <v>0</v>
      </c>
      <c r="D21" s="60">
        <v>12</v>
      </c>
      <c r="E21" s="90">
        <v>1416.66</v>
      </c>
      <c r="F21" s="90">
        <v>0</v>
      </c>
    </row>
    <row r="22" spans="1:6" ht="15" hidden="1" customHeight="1" thickBot="1" x14ac:dyDescent="0.3">
      <c r="A22" s="60"/>
      <c r="B22" s="74" t="s">
        <v>101</v>
      </c>
      <c r="C22" s="60"/>
      <c r="D22" s="60"/>
      <c r="E22" s="90"/>
      <c r="F22" s="90"/>
    </row>
    <row r="23" spans="1:6" ht="12.75" customHeight="1" x14ac:dyDescent="0.25">
      <c r="A23" s="74"/>
      <c r="B23" s="60"/>
      <c r="C23" s="60"/>
      <c r="D23" s="60"/>
      <c r="E23" s="90"/>
      <c r="F23" s="90"/>
    </row>
    <row r="24" spans="1:6" x14ac:dyDescent="0.25">
      <c r="A24" s="74"/>
      <c r="B24" s="109" t="s">
        <v>270</v>
      </c>
      <c r="C24" s="60"/>
      <c r="D24" s="60"/>
      <c r="E24" s="90"/>
      <c r="F24" s="91">
        <f>F15+F21</f>
        <v>12000</v>
      </c>
    </row>
    <row r="25" spans="1:6" x14ac:dyDescent="0.25">
      <c r="A25" s="60"/>
      <c r="B25" s="79" t="s">
        <v>10</v>
      </c>
      <c r="C25" s="74" t="s">
        <v>11</v>
      </c>
      <c r="D25" s="74" t="s">
        <v>11</v>
      </c>
      <c r="E25" s="112" t="s">
        <v>11</v>
      </c>
      <c r="F25" s="91">
        <f>F24</f>
        <v>12000</v>
      </c>
    </row>
    <row r="26" spans="1:6" ht="13.5" customHeight="1" x14ac:dyDescent="0.25">
      <c r="A26" s="2"/>
      <c r="B26" s="2"/>
      <c r="C26" s="2"/>
    </row>
    <row r="27" spans="1:6" ht="0.75" hidden="1" customHeight="1" thickBot="1" x14ac:dyDescent="0.3">
      <c r="A27" s="46" t="s">
        <v>2</v>
      </c>
      <c r="B27" s="142"/>
      <c r="C27" s="142"/>
    </row>
    <row r="28" spans="1:6" hidden="1" x14ac:dyDescent="0.25">
      <c r="A28" s="16"/>
      <c r="B28" s="143"/>
      <c r="C28" s="143"/>
    </row>
    <row r="29" spans="1:6" ht="15.75" hidden="1" thickBot="1" x14ac:dyDescent="0.3">
      <c r="A29" s="144" t="s">
        <v>3</v>
      </c>
      <c r="B29" s="144"/>
      <c r="C29" s="45"/>
    </row>
    <row r="30" spans="1:6" ht="15.75" hidden="1" x14ac:dyDescent="0.25">
      <c r="A30" s="21" t="s">
        <v>102</v>
      </c>
    </row>
    <row r="31" spans="1:6" hidden="1" x14ac:dyDescent="0.25">
      <c r="A31" s="2"/>
      <c r="B31" s="2"/>
      <c r="C31" s="2"/>
      <c r="D31" s="2"/>
      <c r="E31" s="2"/>
    </row>
    <row r="32" spans="1:6" hidden="1" x14ac:dyDescent="0.25">
      <c r="A32" s="50" t="s">
        <v>5</v>
      </c>
      <c r="B32" s="174" t="s">
        <v>13</v>
      </c>
      <c r="C32" s="174" t="s">
        <v>103</v>
      </c>
      <c r="D32" s="174" t="s">
        <v>104</v>
      </c>
      <c r="E32" s="174" t="s">
        <v>105</v>
      </c>
    </row>
    <row r="33" spans="1:7" ht="15.75" hidden="1" thickBot="1" x14ac:dyDescent="0.3">
      <c r="A33" s="48" t="s">
        <v>6</v>
      </c>
      <c r="B33" s="158"/>
      <c r="C33" s="158"/>
      <c r="D33" s="158"/>
      <c r="E33" s="158"/>
    </row>
    <row r="34" spans="1:7" ht="15.75" hidden="1" thickBot="1" x14ac:dyDescent="0.3">
      <c r="A34" s="48">
        <v>1</v>
      </c>
      <c r="B34" s="47">
        <v>2</v>
      </c>
      <c r="C34" s="47">
        <v>3</v>
      </c>
      <c r="D34" s="47">
        <v>4</v>
      </c>
      <c r="E34" s="47">
        <v>5</v>
      </c>
    </row>
    <row r="35" spans="1:7" ht="33.75" hidden="1" customHeight="1" thickBot="1" x14ac:dyDescent="0.3">
      <c r="A35" s="51"/>
      <c r="B35" s="47" t="s">
        <v>106</v>
      </c>
      <c r="C35" s="49"/>
      <c r="D35" s="49"/>
      <c r="E35" s="49">
        <f>C35*D35</f>
        <v>0</v>
      </c>
    </row>
    <row r="36" spans="1:7" ht="45.75" hidden="1" thickBot="1" x14ac:dyDescent="0.3">
      <c r="A36" s="51"/>
      <c r="B36" s="47" t="s">
        <v>107</v>
      </c>
      <c r="C36" s="49"/>
      <c r="D36" s="49"/>
      <c r="E36" s="49">
        <f t="shared" ref="E36:E38" si="0">C36*D36</f>
        <v>0</v>
      </c>
    </row>
    <row r="37" spans="1:7" ht="15.75" hidden="1" thickBot="1" x14ac:dyDescent="0.3">
      <c r="A37" s="48"/>
      <c r="B37" s="49"/>
      <c r="C37" s="49"/>
      <c r="D37" s="49"/>
      <c r="E37" s="49">
        <f t="shared" si="0"/>
        <v>0</v>
      </c>
    </row>
    <row r="38" spans="1:7" ht="15.75" hidden="1" thickBot="1" x14ac:dyDescent="0.3">
      <c r="A38" s="48"/>
      <c r="B38" s="49"/>
      <c r="C38" s="49"/>
      <c r="D38" s="49"/>
      <c r="E38" s="49">
        <f t="shared" si="0"/>
        <v>0</v>
      </c>
    </row>
    <row r="39" spans="1:7" ht="15.75" hidden="1" thickBot="1" x14ac:dyDescent="0.3">
      <c r="A39" s="51"/>
      <c r="B39" s="47" t="s">
        <v>10</v>
      </c>
      <c r="C39" s="49"/>
      <c r="D39" s="49"/>
      <c r="E39" s="49">
        <f>E35+E36+E37+E38</f>
        <v>0</v>
      </c>
    </row>
    <row r="40" spans="1:7" ht="18.75" x14ac:dyDescent="0.25">
      <c r="A40" s="22" t="s">
        <v>89</v>
      </c>
    </row>
    <row r="41" spans="1:7" ht="12" customHeight="1" x14ac:dyDescent="0.25">
      <c r="A41" s="2"/>
      <c r="B41" s="2"/>
      <c r="C41" s="2"/>
    </row>
    <row r="42" spans="1:7" ht="21.75" customHeight="1" thickBot="1" x14ac:dyDescent="0.3">
      <c r="A42" s="66" t="s">
        <v>2</v>
      </c>
      <c r="B42" s="242">
        <v>244223</v>
      </c>
      <c r="C42" s="243"/>
    </row>
    <row r="43" spans="1:7" ht="10.5" customHeight="1" x14ac:dyDescent="0.25">
      <c r="A43" s="16"/>
      <c r="B43" s="143"/>
      <c r="C43" s="143"/>
    </row>
    <row r="44" spans="1:7" ht="15.75" customHeight="1" thickBot="1" x14ac:dyDescent="0.3">
      <c r="A44" s="244" t="s">
        <v>3</v>
      </c>
      <c r="B44" s="244"/>
      <c r="C44" s="71" t="s">
        <v>380</v>
      </c>
    </row>
    <row r="45" spans="1:7" ht="15.75" x14ac:dyDescent="0.25">
      <c r="A45" s="21" t="s">
        <v>108</v>
      </c>
    </row>
    <row r="46" spans="1:7" x14ac:dyDescent="0.25">
      <c r="A46" s="96" t="s">
        <v>5</v>
      </c>
      <c r="B46" s="202" t="s">
        <v>60</v>
      </c>
      <c r="C46" s="202"/>
      <c r="D46" s="202" t="s">
        <v>109</v>
      </c>
      <c r="E46" s="202" t="s">
        <v>110</v>
      </c>
      <c r="F46" s="202" t="s">
        <v>111</v>
      </c>
      <c r="G46" s="202" t="s">
        <v>169</v>
      </c>
    </row>
    <row r="47" spans="1:7" ht="11.25" customHeight="1" x14ac:dyDescent="0.25">
      <c r="A47" s="96" t="s">
        <v>6</v>
      </c>
      <c r="B47" s="202"/>
      <c r="C47" s="202"/>
      <c r="D47" s="202"/>
      <c r="E47" s="202"/>
      <c r="F47" s="202"/>
      <c r="G47" s="202"/>
    </row>
    <row r="48" spans="1:7" x14ac:dyDescent="0.25">
      <c r="A48" s="74">
        <v>1</v>
      </c>
      <c r="B48" s="214">
        <v>2</v>
      </c>
      <c r="C48" s="214"/>
      <c r="D48" s="74">
        <v>4</v>
      </c>
      <c r="E48" s="74">
        <v>5</v>
      </c>
      <c r="F48" s="74">
        <v>6</v>
      </c>
      <c r="G48" s="74">
        <v>6</v>
      </c>
    </row>
    <row r="49" spans="1:7" ht="18" customHeight="1" x14ac:dyDescent="0.25">
      <c r="A49" s="60"/>
      <c r="B49" s="214" t="s">
        <v>112</v>
      </c>
      <c r="C49" s="214"/>
      <c r="D49" s="60">
        <v>15789.473</v>
      </c>
      <c r="E49" s="60">
        <v>7.6</v>
      </c>
      <c r="F49" s="60"/>
      <c r="G49" s="113">
        <v>230000</v>
      </c>
    </row>
    <row r="50" spans="1:7" ht="0.75" hidden="1" customHeight="1" thickBot="1" x14ac:dyDescent="0.3">
      <c r="A50" s="60"/>
      <c r="B50" s="210" t="s">
        <v>113</v>
      </c>
      <c r="C50" s="210"/>
      <c r="D50" s="60"/>
      <c r="E50" s="60"/>
      <c r="F50" s="60"/>
      <c r="G50" s="113"/>
    </row>
    <row r="51" spans="1:7" ht="15" hidden="1" customHeight="1" thickBot="1" x14ac:dyDescent="0.3">
      <c r="A51" s="74"/>
      <c r="B51" s="231"/>
      <c r="C51" s="231"/>
      <c r="D51" s="60"/>
      <c r="E51" s="60"/>
      <c r="F51" s="60"/>
      <c r="G51" s="113">
        <f t="shared" ref="G51:G64" si="1">D51*E51*(F51+100)</f>
        <v>0</v>
      </c>
    </row>
    <row r="52" spans="1:7" ht="3.75" hidden="1" customHeight="1" thickBot="1" x14ac:dyDescent="0.3">
      <c r="A52" s="74"/>
      <c r="B52" s="231"/>
      <c r="C52" s="231"/>
      <c r="D52" s="60"/>
      <c r="E52" s="60"/>
      <c r="F52" s="60"/>
      <c r="G52" s="113">
        <f t="shared" si="1"/>
        <v>0</v>
      </c>
    </row>
    <row r="53" spans="1:7" ht="16.5" customHeight="1" x14ac:dyDescent="0.25">
      <c r="A53" s="60"/>
      <c r="B53" s="214" t="s">
        <v>114</v>
      </c>
      <c r="C53" s="214"/>
      <c r="D53" s="60">
        <v>284.47528</v>
      </c>
      <c r="E53" s="60">
        <v>2306</v>
      </c>
      <c r="F53" s="60"/>
      <c r="G53" s="113">
        <v>1177000</v>
      </c>
    </row>
    <row r="54" spans="1:7" ht="16.5" hidden="1" customHeight="1" thickBot="1" x14ac:dyDescent="0.3">
      <c r="A54" s="60"/>
      <c r="B54" s="210" t="s">
        <v>113</v>
      </c>
      <c r="C54" s="210"/>
      <c r="D54" s="60"/>
      <c r="E54" s="60"/>
      <c r="F54" s="60"/>
      <c r="G54" s="113"/>
    </row>
    <row r="55" spans="1:7" ht="18.75" hidden="1" customHeight="1" thickBot="1" x14ac:dyDescent="0.3">
      <c r="A55" s="74"/>
      <c r="B55" s="231"/>
      <c r="C55" s="231"/>
      <c r="D55" s="60"/>
      <c r="E55" s="60"/>
      <c r="F55" s="60"/>
      <c r="G55" s="113">
        <f t="shared" si="1"/>
        <v>0</v>
      </c>
    </row>
    <row r="56" spans="1:7" ht="21" hidden="1" customHeight="1" thickBot="1" x14ac:dyDescent="0.3">
      <c r="A56" s="74"/>
      <c r="B56" s="231"/>
      <c r="C56" s="231"/>
      <c r="D56" s="60"/>
      <c r="E56" s="60"/>
      <c r="F56" s="60"/>
      <c r="G56" s="113">
        <f t="shared" si="1"/>
        <v>0</v>
      </c>
    </row>
    <row r="57" spans="1:7" ht="22.5" hidden="1" customHeight="1" thickBot="1" x14ac:dyDescent="0.3">
      <c r="A57" s="60"/>
      <c r="B57" s="214" t="s">
        <v>115</v>
      </c>
      <c r="C57" s="214"/>
      <c r="D57" s="60"/>
      <c r="E57" s="60"/>
      <c r="F57" s="60"/>
      <c r="G57" s="113">
        <f t="shared" si="1"/>
        <v>0</v>
      </c>
    </row>
    <row r="58" spans="1:7" ht="18" hidden="1" customHeight="1" thickBot="1" x14ac:dyDescent="0.3">
      <c r="A58" s="60"/>
      <c r="B58" s="210" t="s">
        <v>113</v>
      </c>
      <c r="C58" s="210"/>
      <c r="D58" s="60"/>
      <c r="E58" s="60"/>
      <c r="F58" s="60"/>
      <c r="G58" s="113"/>
    </row>
    <row r="59" spans="1:7" ht="15.75" hidden="1" customHeight="1" thickBot="1" x14ac:dyDescent="0.3">
      <c r="A59" s="74"/>
      <c r="B59" s="231"/>
      <c r="C59" s="231"/>
      <c r="D59" s="60"/>
      <c r="E59" s="60"/>
      <c r="F59" s="60"/>
      <c r="G59" s="113">
        <f t="shared" si="1"/>
        <v>0</v>
      </c>
    </row>
    <row r="60" spans="1:7" ht="18.75" hidden="1" customHeight="1" thickBot="1" x14ac:dyDescent="0.3">
      <c r="A60" s="74"/>
      <c r="B60" s="231"/>
      <c r="C60" s="231"/>
      <c r="D60" s="60"/>
      <c r="E60" s="60"/>
      <c r="F60" s="60"/>
      <c r="G60" s="113">
        <f t="shared" si="1"/>
        <v>0</v>
      </c>
    </row>
    <row r="61" spans="1:7" ht="18.75" customHeight="1" x14ac:dyDescent="0.25">
      <c r="A61" s="60"/>
      <c r="B61" s="214" t="s">
        <v>168</v>
      </c>
      <c r="C61" s="214"/>
      <c r="D61" s="60">
        <v>281.5</v>
      </c>
      <c r="E61" s="60">
        <v>10.28</v>
      </c>
      <c r="F61" s="60"/>
      <c r="G61" s="113">
        <v>14850</v>
      </c>
    </row>
    <row r="62" spans="1:7" ht="23.25" hidden="1" customHeight="1" thickBot="1" x14ac:dyDescent="0.3">
      <c r="A62" s="60"/>
      <c r="B62" s="210" t="s">
        <v>113</v>
      </c>
      <c r="C62" s="210"/>
      <c r="D62" s="60"/>
      <c r="E62" s="60"/>
      <c r="F62" s="60"/>
      <c r="G62" s="113"/>
    </row>
    <row r="63" spans="1:7" ht="21" hidden="1" customHeight="1" thickBot="1" x14ac:dyDescent="0.3">
      <c r="A63" s="74"/>
      <c r="B63" s="231"/>
      <c r="C63" s="231"/>
      <c r="D63" s="60"/>
      <c r="E63" s="60"/>
      <c r="F63" s="60"/>
      <c r="G63" s="113">
        <f t="shared" si="1"/>
        <v>0</v>
      </c>
    </row>
    <row r="64" spans="1:7" ht="13.5" hidden="1" customHeight="1" thickBot="1" x14ac:dyDescent="0.3">
      <c r="A64" s="74"/>
      <c r="B64" s="231"/>
      <c r="C64" s="231"/>
      <c r="D64" s="60"/>
      <c r="E64" s="60"/>
      <c r="F64" s="60"/>
      <c r="G64" s="113">
        <f t="shared" si="1"/>
        <v>0</v>
      </c>
    </row>
    <row r="65" spans="1:7" ht="15.75" customHeight="1" x14ac:dyDescent="0.25">
      <c r="A65" s="60"/>
      <c r="B65" s="214" t="s">
        <v>116</v>
      </c>
      <c r="C65" s="214"/>
      <c r="D65" s="60">
        <v>281.5</v>
      </c>
      <c r="E65" s="60">
        <v>4.95</v>
      </c>
      <c r="F65" s="60"/>
      <c r="G65" s="113">
        <v>12150</v>
      </c>
    </row>
    <row r="66" spans="1:7" ht="17.25" hidden="1" customHeight="1" thickBot="1" x14ac:dyDescent="0.3">
      <c r="A66" s="60"/>
      <c r="B66" s="210" t="s">
        <v>113</v>
      </c>
      <c r="C66" s="210"/>
      <c r="D66" s="60"/>
      <c r="E66" s="60"/>
      <c r="F66" s="60"/>
      <c r="G66" s="113"/>
    </row>
    <row r="67" spans="1:7" ht="19.5" hidden="1" customHeight="1" thickBot="1" x14ac:dyDescent="0.3">
      <c r="A67" s="74"/>
      <c r="B67" s="231"/>
      <c r="C67" s="231"/>
      <c r="D67" s="60"/>
      <c r="E67" s="60"/>
      <c r="F67" s="60"/>
      <c r="G67" s="113"/>
    </row>
    <row r="68" spans="1:7" ht="24" hidden="1" customHeight="1" thickBot="1" x14ac:dyDescent="0.3">
      <c r="A68" s="74"/>
      <c r="B68" s="231"/>
      <c r="C68" s="231"/>
      <c r="D68" s="60"/>
      <c r="E68" s="60"/>
      <c r="F68" s="60"/>
      <c r="G68" s="113"/>
    </row>
    <row r="69" spans="1:7" x14ac:dyDescent="0.25">
      <c r="A69" s="74"/>
      <c r="B69" s="226" t="s">
        <v>264</v>
      </c>
      <c r="C69" s="226"/>
      <c r="D69" s="60"/>
      <c r="E69" s="60"/>
      <c r="F69" s="60"/>
      <c r="G69" s="114">
        <f>G49+G53+G61+G65</f>
        <v>1434000</v>
      </c>
    </row>
    <row r="70" spans="1:7" x14ac:dyDescent="0.25">
      <c r="A70" s="60"/>
      <c r="B70" s="204" t="s">
        <v>10</v>
      </c>
      <c r="C70" s="204"/>
      <c r="D70" s="74" t="s">
        <v>11</v>
      </c>
      <c r="E70" s="74" t="s">
        <v>11</v>
      </c>
      <c r="F70" s="74" t="s">
        <v>11</v>
      </c>
      <c r="G70" s="114">
        <f>G69</f>
        <v>1434000</v>
      </c>
    </row>
    <row r="71" spans="1:7" ht="22.5" customHeight="1" x14ac:dyDescent="0.25">
      <c r="A71" s="102"/>
      <c r="B71" s="85"/>
      <c r="C71" s="85"/>
      <c r="D71" s="67"/>
      <c r="E71" s="67"/>
      <c r="F71" s="67"/>
      <c r="G71" s="115"/>
    </row>
    <row r="72" spans="1:7" hidden="1" x14ac:dyDescent="0.25">
      <c r="A72" s="20" t="s">
        <v>89</v>
      </c>
    </row>
    <row r="73" spans="1:7" hidden="1" x14ac:dyDescent="0.25">
      <c r="A73" s="2"/>
      <c r="B73" s="2"/>
      <c r="C73" s="2"/>
    </row>
    <row r="74" spans="1:7" ht="23.25" hidden="1" thickBot="1" x14ac:dyDescent="0.3">
      <c r="A74" s="46" t="s">
        <v>2</v>
      </c>
      <c r="B74" s="142"/>
      <c r="C74" s="142"/>
    </row>
    <row r="75" spans="1:7" hidden="1" x14ac:dyDescent="0.25">
      <c r="A75" s="16"/>
      <c r="B75" s="143"/>
      <c r="C75" s="143"/>
    </row>
    <row r="76" spans="1:7" ht="15.75" hidden="1" thickBot="1" x14ac:dyDescent="0.3">
      <c r="A76" s="144" t="s">
        <v>3</v>
      </c>
      <c r="B76" s="144"/>
      <c r="C76" s="45"/>
    </row>
    <row r="77" spans="1:7" hidden="1" x14ac:dyDescent="0.25">
      <c r="A77" s="20" t="s">
        <v>117</v>
      </c>
    </row>
    <row r="78" spans="1:7" hidden="1" x14ac:dyDescent="0.25">
      <c r="A78" s="50" t="s">
        <v>5</v>
      </c>
      <c r="B78" s="145" t="s">
        <v>60</v>
      </c>
      <c r="C78" s="147"/>
      <c r="D78" s="174" t="s">
        <v>118</v>
      </c>
      <c r="E78" s="174" t="s">
        <v>119</v>
      </c>
      <c r="F78" s="174" t="s">
        <v>120</v>
      </c>
    </row>
    <row r="79" spans="1:7" ht="15.75" hidden="1" thickBot="1" x14ac:dyDescent="0.3">
      <c r="A79" s="48" t="s">
        <v>6</v>
      </c>
      <c r="B79" s="151"/>
      <c r="C79" s="153"/>
      <c r="D79" s="158"/>
      <c r="E79" s="158"/>
      <c r="F79" s="158"/>
    </row>
    <row r="80" spans="1:7" ht="15.75" hidden="1" thickBot="1" x14ac:dyDescent="0.3">
      <c r="A80" s="48">
        <v>1</v>
      </c>
      <c r="B80" s="154">
        <v>2</v>
      </c>
      <c r="C80" s="156"/>
      <c r="D80" s="47">
        <v>4</v>
      </c>
      <c r="E80" s="47">
        <v>5</v>
      </c>
      <c r="F80" s="47">
        <v>6</v>
      </c>
    </row>
    <row r="81" spans="1:6" ht="15.75" hidden="1" thickBot="1" x14ac:dyDescent="0.3">
      <c r="A81" s="51"/>
      <c r="B81" s="154" t="s">
        <v>121</v>
      </c>
      <c r="C81" s="156"/>
      <c r="D81" s="47" t="s">
        <v>11</v>
      </c>
      <c r="E81" s="47" t="s">
        <v>11</v>
      </c>
      <c r="F81" s="49"/>
    </row>
    <row r="82" spans="1:6" ht="15.75" hidden="1" thickBot="1" x14ac:dyDescent="0.3">
      <c r="A82" s="51"/>
      <c r="B82" s="172" t="s">
        <v>113</v>
      </c>
      <c r="C82" s="173"/>
      <c r="D82" s="49"/>
      <c r="E82" s="49"/>
      <c r="F82" s="49"/>
    </row>
    <row r="83" spans="1:6" ht="15.75" hidden="1" thickBot="1" x14ac:dyDescent="0.3">
      <c r="A83" s="48"/>
      <c r="B83" s="160"/>
      <c r="C83" s="161"/>
      <c r="D83" s="49"/>
      <c r="E83" s="49"/>
      <c r="F83" s="49"/>
    </row>
    <row r="84" spans="1:6" ht="15.75" hidden="1" thickBot="1" x14ac:dyDescent="0.3">
      <c r="A84" s="48"/>
      <c r="B84" s="160"/>
      <c r="C84" s="161"/>
      <c r="D84" s="49"/>
      <c r="E84" s="49"/>
      <c r="F84" s="49"/>
    </row>
    <row r="85" spans="1:6" ht="15.75" hidden="1" thickBot="1" x14ac:dyDescent="0.3">
      <c r="A85" s="51"/>
      <c r="B85" s="154" t="s">
        <v>122</v>
      </c>
      <c r="C85" s="156"/>
      <c r="D85" s="47" t="s">
        <v>11</v>
      </c>
      <c r="E85" s="47" t="s">
        <v>11</v>
      </c>
      <c r="F85" s="49"/>
    </row>
    <row r="86" spans="1:6" ht="15.75" hidden="1" thickBot="1" x14ac:dyDescent="0.3">
      <c r="A86" s="51"/>
      <c r="B86" s="172" t="s">
        <v>113</v>
      </c>
      <c r="C86" s="173"/>
      <c r="D86" s="49"/>
      <c r="E86" s="49"/>
      <c r="F86" s="49"/>
    </row>
    <row r="87" spans="1:6" ht="15.75" hidden="1" thickBot="1" x14ac:dyDescent="0.3">
      <c r="A87" s="48"/>
      <c r="B87" s="160"/>
      <c r="C87" s="161"/>
      <c r="D87" s="49"/>
      <c r="E87" s="49"/>
      <c r="F87" s="49"/>
    </row>
    <row r="88" spans="1:6" ht="15.75" hidden="1" thickBot="1" x14ac:dyDescent="0.3">
      <c r="A88" s="48"/>
      <c r="B88" s="160"/>
      <c r="C88" s="161"/>
      <c r="D88" s="49"/>
      <c r="E88" s="49"/>
      <c r="F88" s="49"/>
    </row>
    <row r="89" spans="1:6" ht="15.75" hidden="1" thickBot="1" x14ac:dyDescent="0.3">
      <c r="A89" s="48"/>
      <c r="B89" s="160"/>
      <c r="C89" s="161"/>
      <c r="D89" s="49"/>
      <c r="E89" s="49"/>
      <c r="F89" s="49"/>
    </row>
    <row r="90" spans="1:6" ht="15.75" hidden="1" thickBot="1" x14ac:dyDescent="0.3">
      <c r="A90" s="48"/>
      <c r="B90" s="160"/>
      <c r="C90" s="161"/>
      <c r="D90" s="49"/>
      <c r="E90" s="49"/>
      <c r="F90" s="49"/>
    </row>
    <row r="91" spans="1:6" ht="15.75" hidden="1" thickBot="1" x14ac:dyDescent="0.3">
      <c r="A91" s="51"/>
      <c r="B91" s="154" t="s">
        <v>10</v>
      </c>
      <c r="C91" s="156"/>
      <c r="D91" s="47" t="s">
        <v>11</v>
      </c>
      <c r="E91" s="47" t="s">
        <v>11</v>
      </c>
      <c r="F91" s="47" t="s">
        <v>11</v>
      </c>
    </row>
    <row r="92" spans="1:6" ht="17.25" customHeight="1" x14ac:dyDescent="0.25">
      <c r="A92" s="20" t="s">
        <v>89</v>
      </c>
    </row>
    <row r="93" spans="1:6" ht="13.5" customHeight="1" x14ac:dyDescent="0.25">
      <c r="A93" s="2"/>
      <c r="B93" s="2"/>
      <c r="C93" s="2"/>
    </row>
    <row r="94" spans="1:6" ht="22.5" customHeight="1" thickBot="1" x14ac:dyDescent="0.3">
      <c r="A94" s="66" t="s">
        <v>2</v>
      </c>
      <c r="B94" s="242">
        <v>244225</v>
      </c>
      <c r="C94" s="243"/>
    </row>
    <row r="95" spans="1:6" ht="15.75" customHeight="1" thickBot="1" x14ac:dyDescent="0.3">
      <c r="A95" s="144" t="s">
        <v>3</v>
      </c>
      <c r="B95" s="144"/>
      <c r="C95" s="106" t="s">
        <v>383</v>
      </c>
    </row>
    <row r="96" spans="1:6" ht="13.5" customHeight="1" x14ac:dyDescent="0.25">
      <c r="A96" s="66"/>
      <c r="B96" s="66"/>
      <c r="C96" s="72"/>
    </row>
    <row r="97" spans="1:6" x14ac:dyDescent="0.25">
      <c r="A97" s="20" t="s">
        <v>123</v>
      </c>
    </row>
    <row r="98" spans="1:6" ht="27" customHeight="1" x14ac:dyDescent="0.25">
      <c r="A98" s="96" t="s">
        <v>34</v>
      </c>
      <c r="B98" s="202" t="s">
        <v>13</v>
      </c>
      <c r="C98" s="202"/>
      <c r="D98" s="96" t="s">
        <v>124</v>
      </c>
      <c r="E98" s="116" t="s">
        <v>384</v>
      </c>
      <c r="F98" s="96" t="s">
        <v>126</v>
      </c>
    </row>
    <row r="99" spans="1:6" x14ac:dyDescent="0.25">
      <c r="A99" s="74">
        <v>1</v>
      </c>
      <c r="B99" s="214">
        <v>2</v>
      </c>
      <c r="C99" s="214"/>
      <c r="D99" s="74">
        <v>3</v>
      </c>
      <c r="E99" s="74">
        <v>4</v>
      </c>
      <c r="F99" s="74">
        <v>5</v>
      </c>
    </row>
    <row r="100" spans="1:6" ht="26.25" customHeight="1" x14ac:dyDescent="0.25">
      <c r="A100" s="74">
        <v>1</v>
      </c>
      <c r="B100" s="214" t="s">
        <v>127</v>
      </c>
      <c r="C100" s="214"/>
      <c r="D100" s="74" t="s">
        <v>11</v>
      </c>
      <c r="E100" s="117" t="s">
        <v>11</v>
      </c>
      <c r="F100" s="114">
        <f>F103+F104</f>
        <v>7555</v>
      </c>
    </row>
    <row r="101" spans="1:6" ht="16.5" customHeight="1" x14ac:dyDescent="0.25">
      <c r="A101" s="60"/>
      <c r="B101" s="225" t="s">
        <v>9</v>
      </c>
      <c r="C101" s="225"/>
      <c r="D101" s="60"/>
      <c r="E101" s="113"/>
      <c r="F101" s="113"/>
    </row>
    <row r="102" spans="1:6" ht="25.5" hidden="1" customHeight="1" thickBot="1" x14ac:dyDescent="0.3">
      <c r="A102" s="60"/>
      <c r="B102" s="225" t="s">
        <v>128</v>
      </c>
      <c r="C102" s="225"/>
      <c r="D102" s="60"/>
      <c r="E102" s="113"/>
      <c r="F102" s="113"/>
    </row>
    <row r="103" spans="1:6" ht="28.5" customHeight="1" x14ac:dyDescent="0.25">
      <c r="A103" s="60"/>
      <c r="B103" s="225" t="s">
        <v>129</v>
      </c>
      <c r="C103" s="225"/>
      <c r="D103" s="60">
        <v>4</v>
      </c>
      <c r="E103" s="113">
        <v>1888.75</v>
      </c>
      <c r="F103" s="113">
        <f>E103*D103</f>
        <v>7555</v>
      </c>
    </row>
    <row r="104" spans="1:6" ht="31.5" hidden="1" customHeight="1" thickBot="1" x14ac:dyDescent="0.3">
      <c r="A104" s="60"/>
      <c r="B104" s="225" t="s">
        <v>130</v>
      </c>
      <c r="C104" s="225"/>
      <c r="D104" s="60"/>
      <c r="E104" s="113">
        <v>0</v>
      </c>
      <c r="F104" s="113">
        <f>E104*D104</f>
        <v>0</v>
      </c>
    </row>
    <row r="105" spans="1:6" ht="28.5" hidden="1" customHeight="1" thickBot="1" x14ac:dyDescent="0.3">
      <c r="A105" s="60"/>
      <c r="B105" s="225" t="s">
        <v>131</v>
      </c>
      <c r="C105" s="225"/>
      <c r="D105" s="60"/>
      <c r="E105" s="113"/>
      <c r="F105" s="113"/>
    </row>
    <row r="106" spans="1:6" ht="29.25" hidden="1" customHeight="1" thickBot="1" x14ac:dyDescent="0.3">
      <c r="A106" s="74"/>
      <c r="B106" s="231"/>
      <c r="C106" s="231"/>
      <c r="D106" s="60"/>
      <c r="E106" s="113"/>
      <c r="F106" s="113"/>
    </row>
    <row r="107" spans="1:6" ht="28.5" customHeight="1" x14ac:dyDescent="0.25">
      <c r="A107" s="74">
        <v>2</v>
      </c>
      <c r="B107" s="214" t="s">
        <v>132</v>
      </c>
      <c r="C107" s="214"/>
      <c r="D107" s="74" t="s">
        <v>11</v>
      </c>
      <c r="E107" s="117" t="s">
        <v>11</v>
      </c>
      <c r="F107" s="114">
        <f>F110+F111+F109</f>
        <v>99200</v>
      </c>
    </row>
    <row r="108" spans="1:6" ht="12.75" customHeight="1" x14ac:dyDescent="0.25">
      <c r="A108" s="60"/>
      <c r="B108" s="225" t="s">
        <v>9</v>
      </c>
      <c r="C108" s="225"/>
      <c r="D108" s="60"/>
      <c r="E108" s="113"/>
      <c r="F108" s="113"/>
    </row>
    <row r="109" spans="1:6" ht="15.75" customHeight="1" x14ac:dyDescent="0.25">
      <c r="A109" s="60"/>
      <c r="B109" s="225" t="s">
        <v>273</v>
      </c>
      <c r="C109" s="225"/>
      <c r="D109" s="60">
        <v>12</v>
      </c>
      <c r="E109" s="113">
        <v>7766.7</v>
      </c>
      <c r="F109" s="113">
        <v>93200</v>
      </c>
    </row>
    <row r="110" spans="1:6" ht="17.25" customHeight="1" x14ac:dyDescent="0.25">
      <c r="A110" s="60"/>
      <c r="B110" s="225" t="s">
        <v>271</v>
      </c>
      <c r="C110" s="225"/>
      <c r="D110" s="60">
        <v>2</v>
      </c>
      <c r="E110" s="113">
        <v>3000</v>
      </c>
      <c r="F110" s="113">
        <f>E110*D110</f>
        <v>6000</v>
      </c>
    </row>
    <row r="111" spans="1:6" ht="17.25" hidden="1" customHeight="1" thickBot="1" x14ac:dyDescent="0.3">
      <c r="A111" s="74">
        <v>3</v>
      </c>
      <c r="B111" s="231" t="s">
        <v>272</v>
      </c>
      <c r="C111" s="231"/>
      <c r="D111" s="60"/>
      <c r="E111" s="113">
        <v>1212</v>
      </c>
      <c r="F111" s="113">
        <f>E111*D111</f>
        <v>0</v>
      </c>
    </row>
    <row r="112" spans="1:6" ht="18" hidden="1" customHeight="1" thickBot="1" x14ac:dyDescent="0.3">
      <c r="A112" s="74">
        <v>3</v>
      </c>
      <c r="B112" s="214" t="s">
        <v>135</v>
      </c>
      <c r="C112" s="214"/>
      <c r="D112" s="74" t="s">
        <v>11</v>
      </c>
      <c r="E112" s="117" t="s">
        <v>11</v>
      </c>
      <c r="F112" s="113"/>
    </row>
    <row r="113" spans="1:6" ht="30.75" hidden="1" customHeight="1" thickBot="1" x14ac:dyDescent="0.3">
      <c r="A113" s="60"/>
      <c r="B113" s="225" t="s">
        <v>9</v>
      </c>
      <c r="C113" s="225"/>
      <c r="D113" s="60"/>
      <c r="E113" s="113"/>
      <c r="F113" s="113"/>
    </row>
    <row r="114" spans="1:6" ht="24.75" hidden="1" customHeight="1" thickBot="1" x14ac:dyDescent="0.3">
      <c r="A114" s="60"/>
      <c r="B114" s="225" t="s">
        <v>136</v>
      </c>
      <c r="C114" s="225"/>
      <c r="D114" s="60"/>
      <c r="E114" s="113"/>
      <c r="F114" s="113"/>
    </row>
    <row r="115" spans="1:6" ht="30.75" hidden="1" customHeight="1" thickBot="1" x14ac:dyDescent="0.3">
      <c r="A115" s="60"/>
      <c r="B115" s="225" t="s">
        <v>137</v>
      </c>
      <c r="C115" s="225"/>
      <c r="D115" s="60"/>
      <c r="E115" s="113"/>
      <c r="F115" s="113"/>
    </row>
    <row r="116" spans="1:6" ht="24.75" hidden="1" customHeight="1" thickBot="1" x14ac:dyDescent="0.3">
      <c r="A116" s="74"/>
      <c r="B116" s="231"/>
      <c r="C116" s="231"/>
      <c r="D116" s="60"/>
      <c r="E116" s="113"/>
      <c r="F116" s="113"/>
    </row>
    <row r="117" spans="1:6" ht="30" hidden="1" customHeight="1" thickBot="1" x14ac:dyDescent="0.3">
      <c r="A117" s="74">
        <v>2</v>
      </c>
      <c r="B117" s="214" t="s">
        <v>138</v>
      </c>
      <c r="C117" s="214"/>
      <c r="D117" s="74" t="s">
        <v>11</v>
      </c>
      <c r="E117" s="117" t="s">
        <v>11</v>
      </c>
      <c r="F117" s="114">
        <f>F121+F119+F120</f>
        <v>0</v>
      </c>
    </row>
    <row r="118" spans="1:6" ht="29.25" hidden="1" customHeight="1" thickBot="1" x14ac:dyDescent="0.3">
      <c r="A118" s="60"/>
      <c r="B118" s="225" t="s">
        <v>9</v>
      </c>
      <c r="C118" s="225"/>
      <c r="D118" s="60"/>
      <c r="E118" s="113"/>
      <c r="F118" s="113"/>
    </row>
    <row r="119" spans="1:6" ht="29.25" hidden="1" customHeight="1" thickBot="1" x14ac:dyDescent="0.3">
      <c r="A119" s="74"/>
      <c r="B119" s="231" t="s">
        <v>195</v>
      </c>
      <c r="C119" s="231"/>
      <c r="D119" s="60">
        <v>1</v>
      </c>
      <c r="E119" s="113">
        <v>0</v>
      </c>
      <c r="F119" s="113">
        <f>E119*D119</f>
        <v>0</v>
      </c>
    </row>
    <row r="120" spans="1:6" ht="24" hidden="1" customHeight="1" thickBot="1" x14ac:dyDescent="0.3">
      <c r="A120" s="74"/>
      <c r="B120" s="231" t="s">
        <v>207</v>
      </c>
      <c r="C120" s="231"/>
      <c r="D120" s="60">
        <v>1</v>
      </c>
      <c r="E120" s="113">
        <v>0</v>
      </c>
      <c r="F120" s="113">
        <f>E120*D120</f>
        <v>0</v>
      </c>
    </row>
    <row r="121" spans="1:6" ht="37.5" hidden="1" customHeight="1" thickBot="1" x14ac:dyDescent="0.3">
      <c r="A121" s="74"/>
      <c r="B121" s="231" t="s">
        <v>209</v>
      </c>
      <c r="C121" s="231"/>
      <c r="D121" s="60">
        <v>1</v>
      </c>
      <c r="E121" s="113">
        <v>0</v>
      </c>
      <c r="F121" s="113">
        <f>E121*D121</f>
        <v>0</v>
      </c>
    </row>
    <row r="122" spans="1:6" ht="30.75" hidden="1" customHeight="1" thickBot="1" x14ac:dyDescent="0.3">
      <c r="A122" s="74"/>
      <c r="B122" s="231" t="s">
        <v>205</v>
      </c>
      <c r="C122" s="231"/>
      <c r="D122" s="60">
        <v>12</v>
      </c>
      <c r="E122" s="113">
        <v>0</v>
      </c>
      <c r="F122" s="113"/>
    </row>
    <row r="123" spans="1:6" ht="15" customHeight="1" x14ac:dyDescent="0.25">
      <c r="A123" s="74"/>
      <c r="B123" s="231" t="s">
        <v>194</v>
      </c>
      <c r="C123" s="231"/>
      <c r="D123" s="60">
        <v>12</v>
      </c>
      <c r="E123" s="113">
        <v>1750</v>
      </c>
      <c r="F123" s="113">
        <f>E123*D123</f>
        <v>21000</v>
      </c>
    </row>
    <row r="124" spans="1:6" ht="29.25" hidden="1" customHeight="1" thickBot="1" x14ac:dyDescent="0.3">
      <c r="A124" s="74"/>
      <c r="B124" s="231" t="s">
        <v>206</v>
      </c>
      <c r="C124" s="231"/>
      <c r="D124" s="60">
        <v>12</v>
      </c>
      <c r="E124" s="113">
        <v>0</v>
      </c>
      <c r="F124" s="113">
        <f>E124*D124</f>
        <v>0</v>
      </c>
    </row>
    <row r="125" spans="1:6" ht="41.25" hidden="1" customHeight="1" thickBot="1" x14ac:dyDescent="0.3">
      <c r="A125" s="74"/>
      <c r="B125" s="231" t="s">
        <v>208</v>
      </c>
      <c r="C125" s="231"/>
      <c r="D125" s="60">
        <v>1</v>
      </c>
      <c r="E125" s="113">
        <v>0</v>
      </c>
      <c r="F125" s="113">
        <f>E125*D125</f>
        <v>0</v>
      </c>
    </row>
    <row r="126" spans="1:6" ht="14.25" customHeight="1" x14ac:dyDescent="0.25">
      <c r="A126" s="123"/>
      <c r="B126" s="124" t="s">
        <v>264</v>
      </c>
      <c r="C126" s="125"/>
      <c r="D126" s="125"/>
      <c r="E126" s="129"/>
      <c r="F126" s="130">
        <f>F100+F107+F123</f>
        <v>127755</v>
      </c>
    </row>
    <row r="127" spans="1:6" ht="25.5" customHeight="1" x14ac:dyDescent="0.25">
      <c r="A127" s="74">
        <v>1</v>
      </c>
      <c r="B127" s="214" t="s">
        <v>127</v>
      </c>
      <c r="C127" s="214"/>
      <c r="D127" s="74" t="s">
        <v>11</v>
      </c>
      <c r="E127" s="117" t="s">
        <v>11</v>
      </c>
      <c r="F127" s="114">
        <f>F130+F131</f>
        <v>8700</v>
      </c>
    </row>
    <row r="128" spans="1:6" ht="25.5" hidden="1" customHeight="1" thickBot="1" x14ac:dyDescent="0.3">
      <c r="A128" s="60"/>
      <c r="B128" s="225" t="s">
        <v>9</v>
      </c>
      <c r="C128" s="225"/>
      <c r="D128" s="60"/>
      <c r="E128" s="113"/>
      <c r="F128" s="113"/>
    </row>
    <row r="129" spans="1:6" ht="27" hidden="1" customHeight="1" thickBot="1" x14ac:dyDescent="0.3">
      <c r="A129" s="60"/>
      <c r="B129" s="225" t="s">
        <v>128</v>
      </c>
      <c r="C129" s="225"/>
      <c r="D129" s="60"/>
      <c r="E129" s="113"/>
      <c r="F129" s="113"/>
    </row>
    <row r="130" spans="1:6" ht="29.25" hidden="1" customHeight="1" thickBot="1" x14ac:dyDescent="0.3">
      <c r="A130" s="60"/>
      <c r="B130" s="225" t="s">
        <v>129</v>
      </c>
      <c r="C130" s="225"/>
      <c r="D130" s="60">
        <v>0</v>
      </c>
      <c r="E130" s="113">
        <v>1888.75</v>
      </c>
      <c r="F130" s="113">
        <f>E130*D130</f>
        <v>0</v>
      </c>
    </row>
    <row r="131" spans="1:6" ht="15.75" customHeight="1" x14ac:dyDescent="0.25">
      <c r="A131" s="60"/>
      <c r="B131" s="225" t="s">
        <v>130</v>
      </c>
      <c r="C131" s="225"/>
      <c r="D131" s="60">
        <v>4</v>
      </c>
      <c r="E131" s="113">
        <v>2175</v>
      </c>
      <c r="F131" s="113">
        <f>E131*D131</f>
        <v>8700</v>
      </c>
    </row>
    <row r="132" spans="1:6" ht="30.75" hidden="1" customHeight="1" thickBot="1" x14ac:dyDescent="0.3">
      <c r="A132" s="60"/>
      <c r="B132" s="225" t="s">
        <v>131</v>
      </c>
      <c r="C132" s="225"/>
      <c r="D132" s="60"/>
      <c r="E132" s="113"/>
      <c r="F132" s="113"/>
    </row>
    <row r="133" spans="1:6" ht="27" hidden="1" customHeight="1" thickBot="1" x14ac:dyDescent="0.3">
      <c r="A133" s="74"/>
      <c r="B133" s="231"/>
      <c r="C133" s="231"/>
      <c r="D133" s="60"/>
      <c r="E133" s="113"/>
      <c r="F133" s="113"/>
    </row>
    <row r="134" spans="1:6" ht="35.25" hidden="1" customHeight="1" thickBot="1" x14ac:dyDescent="0.3">
      <c r="A134" s="74">
        <v>2</v>
      </c>
      <c r="B134" s="214" t="s">
        <v>132</v>
      </c>
      <c r="C134" s="214"/>
      <c r="D134" s="74" t="s">
        <v>11</v>
      </c>
      <c r="E134" s="117" t="s">
        <v>11</v>
      </c>
      <c r="F134" s="113"/>
    </row>
    <row r="135" spans="1:6" ht="26.25" hidden="1" customHeight="1" thickBot="1" x14ac:dyDescent="0.3">
      <c r="A135" s="60"/>
      <c r="B135" s="225" t="s">
        <v>9</v>
      </c>
      <c r="C135" s="225"/>
      <c r="D135" s="60"/>
      <c r="E135" s="113"/>
      <c r="F135" s="113"/>
    </row>
    <row r="136" spans="1:6" ht="33" hidden="1" customHeight="1" thickBot="1" x14ac:dyDescent="0.3">
      <c r="A136" s="60"/>
      <c r="B136" s="225" t="s">
        <v>133</v>
      </c>
      <c r="C136" s="225"/>
      <c r="D136" s="60"/>
      <c r="E136" s="113"/>
      <c r="F136" s="113"/>
    </row>
    <row r="137" spans="1:6" ht="30.75" hidden="1" customHeight="1" thickBot="1" x14ac:dyDescent="0.3">
      <c r="A137" s="60"/>
      <c r="B137" s="225" t="s">
        <v>134</v>
      </c>
      <c r="C137" s="225"/>
      <c r="D137" s="60"/>
      <c r="E137" s="113"/>
      <c r="F137" s="113"/>
    </row>
    <row r="138" spans="1:6" ht="30" hidden="1" customHeight="1" thickBot="1" x14ac:dyDescent="0.3">
      <c r="A138" s="74"/>
      <c r="B138" s="231"/>
      <c r="C138" s="231"/>
      <c r="D138" s="60"/>
      <c r="E138" s="113"/>
      <c r="F138" s="113"/>
    </row>
    <row r="139" spans="1:6" ht="15.75" customHeight="1" x14ac:dyDescent="0.25">
      <c r="A139" s="74">
        <v>2</v>
      </c>
      <c r="B139" s="214" t="s">
        <v>135</v>
      </c>
      <c r="C139" s="214"/>
      <c r="D139" s="74" t="s">
        <v>11</v>
      </c>
      <c r="E139" s="117" t="s">
        <v>11</v>
      </c>
      <c r="F139" s="113">
        <f>F141+F143</f>
        <v>10000</v>
      </c>
    </row>
    <row r="140" spans="1:6" ht="15" customHeight="1" x14ac:dyDescent="0.25">
      <c r="A140" s="60"/>
      <c r="B140" s="225" t="s">
        <v>9</v>
      </c>
      <c r="C140" s="225"/>
      <c r="D140" s="60"/>
      <c r="E140" s="113"/>
      <c r="F140" s="113"/>
    </row>
    <row r="141" spans="1:6" ht="15.75" customHeight="1" x14ac:dyDescent="0.25">
      <c r="A141" s="60"/>
      <c r="B141" s="225" t="s">
        <v>317</v>
      </c>
      <c r="C141" s="225"/>
      <c r="D141" s="60">
        <v>2</v>
      </c>
      <c r="E141" s="113">
        <v>5000</v>
      </c>
      <c r="F141" s="114">
        <f>E141*D141</f>
        <v>10000</v>
      </c>
    </row>
    <row r="142" spans="1:6" ht="0.75" hidden="1" customHeight="1" thickBot="1" x14ac:dyDescent="0.3">
      <c r="A142" s="60"/>
      <c r="B142" s="225" t="s">
        <v>137</v>
      </c>
      <c r="C142" s="225"/>
      <c r="D142" s="60"/>
      <c r="E142" s="113"/>
      <c r="F142" s="113"/>
    </row>
    <row r="143" spans="1:6" ht="24" hidden="1" customHeight="1" thickBot="1" x14ac:dyDescent="0.3">
      <c r="A143" s="74"/>
      <c r="B143" s="231" t="s">
        <v>276</v>
      </c>
      <c r="C143" s="231"/>
      <c r="D143" s="60"/>
      <c r="E143" s="113">
        <v>40000</v>
      </c>
      <c r="F143" s="113">
        <f>E143*D143</f>
        <v>0</v>
      </c>
    </row>
    <row r="144" spans="1:6" ht="26.25" customHeight="1" x14ac:dyDescent="0.25">
      <c r="A144" s="74">
        <v>3</v>
      </c>
      <c r="B144" s="214" t="s">
        <v>138</v>
      </c>
      <c r="C144" s="214"/>
      <c r="D144" s="74" t="s">
        <v>11</v>
      </c>
      <c r="E144" s="117" t="s">
        <v>11</v>
      </c>
      <c r="F144" s="114">
        <f>F148+F147+F146</f>
        <v>23500</v>
      </c>
    </row>
    <row r="145" spans="1:6" ht="17.25" customHeight="1" x14ac:dyDescent="0.25">
      <c r="A145" s="60"/>
      <c r="B145" s="225" t="s">
        <v>9</v>
      </c>
      <c r="C145" s="225"/>
      <c r="D145" s="60"/>
      <c r="E145" s="113"/>
      <c r="F145" s="113"/>
    </row>
    <row r="146" spans="1:6" ht="17.25" customHeight="1" x14ac:dyDescent="0.25">
      <c r="A146" s="74"/>
      <c r="B146" s="231" t="s">
        <v>195</v>
      </c>
      <c r="C146" s="231"/>
      <c r="D146" s="60">
        <v>1</v>
      </c>
      <c r="E146" s="113">
        <v>7000</v>
      </c>
      <c r="F146" s="113">
        <f t="shared" ref="F146:F152" si="2">E146*D146</f>
        <v>7000</v>
      </c>
    </row>
    <row r="147" spans="1:6" ht="14.25" customHeight="1" x14ac:dyDescent="0.25">
      <c r="A147" s="74"/>
      <c r="B147" s="231" t="s">
        <v>207</v>
      </c>
      <c r="C147" s="231"/>
      <c r="D147" s="60">
        <v>7</v>
      </c>
      <c r="E147" s="113">
        <v>500</v>
      </c>
      <c r="F147" s="113">
        <f t="shared" si="2"/>
        <v>3500</v>
      </c>
    </row>
    <row r="148" spans="1:6" ht="17.25" customHeight="1" x14ac:dyDescent="0.25">
      <c r="A148" s="74"/>
      <c r="B148" s="231" t="s">
        <v>275</v>
      </c>
      <c r="C148" s="231"/>
      <c r="D148" s="60">
        <v>1</v>
      </c>
      <c r="E148" s="113">
        <v>13000</v>
      </c>
      <c r="F148" s="113">
        <f t="shared" si="2"/>
        <v>13000</v>
      </c>
    </row>
    <row r="149" spans="1:6" ht="17.25" customHeight="1" x14ac:dyDescent="0.25">
      <c r="A149" s="74"/>
      <c r="B149" s="231" t="s">
        <v>318</v>
      </c>
      <c r="C149" s="231"/>
      <c r="D149" s="60">
        <v>12</v>
      </c>
      <c r="E149" s="113">
        <v>2800</v>
      </c>
      <c r="F149" s="113">
        <f t="shared" si="2"/>
        <v>33600</v>
      </c>
    </row>
    <row r="150" spans="1:6" ht="17.25" customHeight="1" x14ac:dyDescent="0.25">
      <c r="A150" s="74"/>
      <c r="B150" s="231" t="s">
        <v>206</v>
      </c>
      <c r="C150" s="231"/>
      <c r="D150" s="60">
        <v>12</v>
      </c>
      <c r="E150" s="113">
        <v>1980</v>
      </c>
      <c r="F150" s="113">
        <f t="shared" si="2"/>
        <v>23760</v>
      </c>
    </row>
    <row r="151" spans="1:6" ht="17.25" customHeight="1" x14ac:dyDescent="0.25">
      <c r="A151" s="74"/>
      <c r="B151" s="231" t="s">
        <v>320</v>
      </c>
      <c r="C151" s="231"/>
      <c r="D151" s="60">
        <v>12</v>
      </c>
      <c r="E151" s="113">
        <v>1500</v>
      </c>
      <c r="F151" s="113">
        <f t="shared" si="2"/>
        <v>18000</v>
      </c>
    </row>
    <row r="152" spans="1:6" ht="17.25" customHeight="1" x14ac:dyDescent="0.25">
      <c r="A152" s="74"/>
      <c r="B152" s="231" t="s">
        <v>274</v>
      </c>
      <c r="C152" s="231"/>
      <c r="D152" s="60">
        <v>12</v>
      </c>
      <c r="E152" s="113">
        <v>500</v>
      </c>
      <c r="F152" s="113">
        <f t="shared" si="2"/>
        <v>6000</v>
      </c>
    </row>
    <row r="153" spans="1:6" ht="15.75" customHeight="1" x14ac:dyDescent="0.25">
      <c r="A153" s="74"/>
      <c r="B153" s="231" t="s">
        <v>196</v>
      </c>
      <c r="C153" s="231"/>
      <c r="D153" s="60">
        <v>12</v>
      </c>
      <c r="E153" s="113">
        <v>3314.2</v>
      </c>
      <c r="F153" s="113">
        <v>39770</v>
      </c>
    </row>
    <row r="154" spans="1:6" ht="15.75" customHeight="1" x14ac:dyDescent="0.25">
      <c r="A154" s="74"/>
      <c r="B154" s="231" t="s">
        <v>319</v>
      </c>
      <c r="C154" s="231"/>
      <c r="D154" s="60">
        <v>7</v>
      </c>
      <c r="E154" s="113">
        <v>700</v>
      </c>
      <c r="F154" s="113">
        <f>E154*D154</f>
        <v>4900</v>
      </c>
    </row>
    <row r="155" spans="1:6" ht="15" customHeight="1" x14ac:dyDescent="0.25">
      <c r="A155" s="74"/>
      <c r="B155" s="231" t="s">
        <v>387</v>
      </c>
      <c r="C155" s="231"/>
      <c r="D155" s="60">
        <v>2</v>
      </c>
      <c r="E155" s="113">
        <v>25000</v>
      </c>
      <c r="F155" s="113">
        <f>E155*D155</f>
        <v>50000</v>
      </c>
    </row>
    <row r="156" spans="1:6" ht="18" customHeight="1" x14ac:dyDescent="0.25">
      <c r="A156" s="123"/>
      <c r="B156" s="124" t="s">
        <v>270</v>
      </c>
      <c r="C156" s="124"/>
      <c r="D156" s="125"/>
      <c r="E156" s="129"/>
      <c r="F156" s="130">
        <f>F155+F152+F151+F150+F149+F144+F139+F127+F153+F154</f>
        <v>218230</v>
      </c>
    </row>
    <row r="157" spans="1:6" ht="17.25" customHeight="1" x14ac:dyDescent="0.25">
      <c r="A157" s="60"/>
      <c r="B157" s="204" t="s">
        <v>10</v>
      </c>
      <c r="C157" s="204"/>
      <c r="D157" s="74" t="s">
        <v>11</v>
      </c>
      <c r="E157" s="117" t="s">
        <v>11</v>
      </c>
      <c r="F157" s="114">
        <f>F156+F126</f>
        <v>345985</v>
      </c>
    </row>
    <row r="158" spans="1:6" ht="17.25" customHeight="1" x14ac:dyDescent="0.25">
      <c r="A158" s="102"/>
      <c r="B158" s="85"/>
      <c r="C158" s="85"/>
      <c r="D158" s="67"/>
      <c r="E158" s="118"/>
      <c r="F158" s="115"/>
    </row>
    <row r="159" spans="1:6" x14ac:dyDescent="0.25">
      <c r="A159" s="20" t="s">
        <v>89</v>
      </c>
    </row>
    <row r="160" spans="1:6" x14ac:dyDescent="0.25">
      <c r="A160" s="2"/>
      <c r="B160" s="2"/>
      <c r="C160" s="2"/>
    </row>
    <row r="161" spans="1:5" ht="23.25" thickBot="1" x14ac:dyDescent="0.3">
      <c r="A161" s="66" t="s">
        <v>2</v>
      </c>
      <c r="B161" s="242">
        <v>244226</v>
      </c>
      <c r="C161" s="243"/>
    </row>
    <row r="162" spans="1:5" x14ac:dyDescent="0.25">
      <c r="A162" s="16"/>
      <c r="B162" s="143"/>
      <c r="C162" s="143"/>
    </row>
    <row r="163" spans="1:5" ht="15.75" customHeight="1" thickBot="1" x14ac:dyDescent="0.3">
      <c r="A163" s="144" t="s">
        <v>3</v>
      </c>
      <c r="B163" s="144"/>
      <c r="C163" s="71" t="s">
        <v>383</v>
      </c>
    </row>
    <row r="164" spans="1:5" x14ac:dyDescent="0.25">
      <c r="A164" s="20" t="s">
        <v>139</v>
      </c>
    </row>
    <row r="165" spans="1:5" x14ac:dyDescent="0.25">
      <c r="A165" s="75" t="s">
        <v>5</v>
      </c>
      <c r="B165" s="239" t="s">
        <v>13</v>
      </c>
      <c r="C165" s="239"/>
      <c r="D165" s="239" t="s">
        <v>140</v>
      </c>
      <c r="E165" s="239" t="s">
        <v>141</v>
      </c>
    </row>
    <row r="166" spans="1:5" x14ac:dyDescent="0.25">
      <c r="A166" s="75" t="s">
        <v>6</v>
      </c>
      <c r="B166" s="239"/>
      <c r="C166" s="239"/>
      <c r="D166" s="239"/>
      <c r="E166" s="239"/>
    </row>
    <row r="167" spans="1:5" ht="13.5" customHeight="1" x14ac:dyDescent="0.25">
      <c r="A167" s="88">
        <v>1</v>
      </c>
      <c r="B167" s="210">
        <v>2</v>
      </c>
      <c r="C167" s="210"/>
      <c r="D167" s="88">
        <v>3</v>
      </c>
      <c r="E167" s="88">
        <v>4</v>
      </c>
    </row>
    <row r="168" spans="1:5" ht="27.75" hidden="1" customHeight="1" thickBot="1" x14ac:dyDescent="0.25">
      <c r="A168" s="60"/>
      <c r="B168" s="214" t="s">
        <v>142</v>
      </c>
      <c r="C168" s="214"/>
      <c r="D168" s="74" t="s">
        <v>11</v>
      </c>
      <c r="E168" s="60"/>
    </row>
    <row r="169" spans="1:5" ht="17.25" hidden="1" customHeight="1" thickBot="1" x14ac:dyDescent="0.25">
      <c r="A169" s="60"/>
      <c r="B169" s="225" t="s">
        <v>113</v>
      </c>
      <c r="C169" s="225"/>
      <c r="D169" s="60"/>
      <c r="E169" s="60"/>
    </row>
    <row r="170" spans="1:5" ht="22.5" hidden="1" customHeight="1" thickBot="1" x14ac:dyDescent="0.25">
      <c r="A170" s="74"/>
      <c r="B170" s="231"/>
      <c r="C170" s="231"/>
      <c r="D170" s="60"/>
      <c r="E170" s="60"/>
    </row>
    <row r="171" spans="1:5" ht="30" hidden="1" customHeight="1" thickBot="1" x14ac:dyDescent="0.25">
      <c r="A171" s="60"/>
      <c r="B171" s="214" t="s">
        <v>143</v>
      </c>
      <c r="C171" s="214"/>
      <c r="D171" s="74" t="s">
        <v>11</v>
      </c>
      <c r="E171" s="109">
        <f>E173+E174+E176+E175</f>
        <v>0</v>
      </c>
    </row>
    <row r="172" spans="1:5" ht="21" hidden="1" customHeight="1" thickBot="1" x14ac:dyDescent="0.25">
      <c r="A172" s="60"/>
      <c r="B172" s="225" t="s">
        <v>113</v>
      </c>
      <c r="C172" s="225"/>
      <c r="D172" s="60"/>
      <c r="E172" s="60"/>
    </row>
    <row r="173" spans="1:5" ht="19.5" hidden="1" customHeight="1" thickBot="1" x14ac:dyDescent="0.25">
      <c r="A173" s="74"/>
      <c r="B173" s="231" t="s">
        <v>189</v>
      </c>
      <c r="C173" s="231"/>
      <c r="D173" s="60">
        <v>0</v>
      </c>
      <c r="E173" s="60">
        <v>0</v>
      </c>
    </row>
    <row r="174" spans="1:5" ht="21.75" hidden="1" customHeight="1" thickBot="1" x14ac:dyDescent="0.25">
      <c r="A174" s="74"/>
      <c r="B174" s="231" t="s">
        <v>191</v>
      </c>
      <c r="C174" s="231"/>
      <c r="D174" s="60">
        <v>0</v>
      </c>
      <c r="E174" s="60">
        <v>0</v>
      </c>
    </row>
    <row r="175" spans="1:5" ht="28.5" hidden="1" customHeight="1" thickBot="1" x14ac:dyDescent="0.25">
      <c r="A175" s="74"/>
      <c r="B175" s="231" t="s">
        <v>190</v>
      </c>
      <c r="C175" s="231"/>
      <c r="D175" s="60">
        <v>0</v>
      </c>
      <c r="E175" s="60">
        <v>0</v>
      </c>
    </row>
    <row r="176" spans="1:5" ht="26.25" hidden="1" customHeight="1" thickBot="1" x14ac:dyDescent="0.25">
      <c r="A176" s="74"/>
      <c r="B176" s="231" t="s">
        <v>192</v>
      </c>
      <c r="C176" s="231"/>
      <c r="D176" s="60">
        <v>0</v>
      </c>
      <c r="E176" s="60">
        <v>0</v>
      </c>
    </row>
    <row r="177" spans="1:5" ht="38.25" hidden="1" customHeight="1" x14ac:dyDescent="0.25">
      <c r="A177" s="60"/>
      <c r="B177" s="214" t="s">
        <v>144</v>
      </c>
      <c r="C177" s="214"/>
      <c r="D177" s="74" t="s">
        <v>11</v>
      </c>
      <c r="E177" s="109">
        <f>E179</f>
        <v>0</v>
      </c>
    </row>
    <row r="178" spans="1:5" ht="34.5" hidden="1" customHeight="1" x14ac:dyDescent="0.25">
      <c r="A178" s="61"/>
      <c r="B178" s="225" t="s">
        <v>9</v>
      </c>
      <c r="C178" s="225"/>
      <c r="D178" s="61"/>
      <c r="E178" s="60"/>
    </row>
    <row r="179" spans="1:5" ht="35.25" hidden="1" customHeight="1" x14ac:dyDescent="0.25">
      <c r="A179" s="61"/>
      <c r="B179" s="225" t="s">
        <v>145</v>
      </c>
      <c r="C179" s="225"/>
      <c r="D179" s="61">
        <v>0</v>
      </c>
      <c r="E179" s="60">
        <v>0</v>
      </c>
    </row>
    <row r="180" spans="1:5" ht="15.75" customHeight="1" x14ac:dyDescent="0.25">
      <c r="A180" s="74" t="s">
        <v>176</v>
      </c>
      <c r="B180" s="231" t="s">
        <v>277</v>
      </c>
      <c r="C180" s="231"/>
      <c r="D180" s="60">
        <v>1</v>
      </c>
      <c r="E180" s="113">
        <v>22200</v>
      </c>
    </row>
    <row r="181" spans="1:5" ht="23.25" hidden="1" customHeight="1" thickBot="1" x14ac:dyDescent="0.3">
      <c r="A181" s="74"/>
      <c r="B181" s="231" t="s">
        <v>278</v>
      </c>
      <c r="C181" s="231"/>
      <c r="D181" s="60">
        <v>0</v>
      </c>
      <c r="E181" s="113">
        <v>0</v>
      </c>
    </row>
    <row r="182" spans="1:5" ht="15.75" customHeight="1" x14ac:dyDescent="0.25">
      <c r="A182" s="74"/>
      <c r="B182" s="231" t="s">
        <v>279</v>
      </c>
      <c r="C182" s="231"/>
      <c r="D182" s="60">
        <v>1</v>
      </c>
      <c r="E182" s="113">
        <v>6000</v>
      </c>
    </row>
    <row r="183" spans="1:5" ht="16.5" customHeight="1" x14ac:dyDescent="0.25">
      <c r="A183" s="74"/>
      <c r="B183" s="231" t="s">
        <v>280</v>
      </c>
      <c r="C183" s="231"/>
      <c r="D183" s="60">
        <v>1</v>
      </c>
      <c r="E183" s="113">
        <v>4000</v>
      </c>
    </row>
    <row r="184" spans="1:5" ht="14.25" customHeight="1" x14ac:dyDescent="0.25">
      <c r="A184" s="74"/>
      <c r="B184" s="238" t="s">
        <v>264</v>
      </c>
      <c r="C184" s="238"/>
      <c r="D184" s="125"/>
      <c r="E184" s="130">
        <f>E171+E177+E180+E183+E181+E182</f>
        <v>32200</v>
      </c>
    </row>
    <row r="185" spans="1:5" ht="28.5" customHeight="1" x14ac:dyDescent="0.25">
      <c r="A185" s="60"/>
      <c r="B185" s="214" t="s">
        <v>143</v>
      </c>
      <c r="C185" s="214"/>
      <c r="D185" s="74" t="s">
        <v>11</v>
      </c>
      <c r="E185" s="114">
        <f>E187+E188+E190+E189</f>
        <v>23300</v>
      </c>
    </row>
    <row r="186" spans="1:5" ht="30" hidden="1" customHeight="1" thickBot="1" x14ac:dyDescent="0.3">
      <c r="A186" s="60"/>
      <c r="B186" s="225" t="s">
        <v>113</v>
      </c>
      <c r="C186" s="225"/>
      <c r="D186" s="60"/>
      <c r="E186" s="113"/>
    </row>
    <row r="187" spans="1:5" ht="25.5" hidden="1" customHeight="1" thickBot="1" x14ac:dyDescent="0.3">
      <c r="A187" s="74"/>
      <c r="B187" s="231" t="s">
        <v>189</v>
      </c>
      <c r="C187" s="231"/>
      <c r="D187" s="60">
        <v>0</v>
      </c>
      <c r="E187" s="113">
        <v>0</v>
      </c>
    </row>
    <row r="188" spans="1:5" ht="18" customHeight="1" x14ac:dyDescent="0.25">
      <c r="A188" s="74"/>
      <c r="B188" s="231" t="s">
        <v>191</v>
      </c>
      <c r="C188" s="231"/>
      <c r="D188" s="60">
        <v>1</v>
      </c>
      <c r="E188" s="113">
        <v>14800</v>
      </c>
    </row>
    <row r="189" spans="1:5" ht="15" customHeight="1" x14ac:dyDescent="0.25">
      <c r="A189" s="74"/>
      <c r="B189" s="231" t="s">
        <v>190</v>
      </c>
      <c r="C189" s="231"/>
      <c r="D189" s="60">
        <v>1</v>
      </c>
      <c r="E189" s="113">
        <v>4500</v>
      </c>
    </row>
    <row r="190" spans="1:5" ht="16.5" customHeight="1" x14ac:dyDescent="0.25">
      <c r="A190" s="74"/>
      <c r="B190" s="231" t="s">
        <v>192</v>
      </c>
      <c r="C190" s="231"/>
      <c r="D190" s="60">
        <v>1</v>
      </c>
      <c r="E190" s="120">
        <v>4000</v>
      </c>
    </row>
    <row r="191" spans="1:5" ht="27.75" customHeight="1" x14ac:dyDescent="0.25">
      <c r="A191" s="60"/>
      <c r="B191" s="214" t="s">
        <v>144</v>
      </c>
      <c r="C191" s="214"/>
      <c r="D191" s="74" t="s">
        <v>11</v>
      </c>
      <c r="E191" s="119">
        <f>E193+E192</f>
        <v>23510</v>
      </c>
    </row>
    <row r="192" spans="1:5" ht="18" customHeight="1" x14ac:dyDescent="0.25">
      <c r="A192" s="61"/>
      <c r="B192" s="225" t="s">
        <v>281</v>
      </c>
      <c r="C192" s="225"/>
      <c r="D192" s="61">
        <v>1</v>
      </c>
      <c r="E192" s="120">
        <v>7000</v>
      </c>
    </row>
    <row r="193" spans="1:5" ht="28.5" customHeight="1" x14ac:dyDescent="0.25">
      <c r="A193" s="61"/>
      <c r="B193" s="225" t="s">
        <v>145</v>
      </c>
      <c r="C193" s="225"/>
      <c r="D193" s="61">
        <v>1</v>
      </c>
      <c r="E193" s="120">
        <v>16510</v>
      </c>
    </row>
    <row r="194" spans="1:5" ht="18" customHeight="1" x14ac:dyDescent="0.25">
      <c r="A194" s="60" t="s">
        <v>176</v>
      </c>
      <c r="B194" s="214"/>
      <c r="C194" s="214"/>
      <c r="D194" s="74" t="s">
        <v>11</v>
      </c>
      <c r="E194" s="114">
        <f>E196+E197+E200+E199+E198</f>
        <v>1603</v>
      </c>
    </row>
    <row r="195" spans="1:5" ht="0.75" hidden="1" customHeight="1" thickBot="1" x14ac:dyDescent="0.3">
      <c r="A195" s="60"/>
      <c r="B195" s="225" t="s">
        <v>113</v>
      </c>
      <c r="C195" s="225"/>
      <c r="D195" s="60"/>
      <c r="E195" s="120"/>
    </row>
    <row r="196" spans="1:5" ht="15.75" hidden="1" customHeight="1" thickBot="1" x14ac:dyDescent="0.3">
      <c r="A196" s="74">
        <v>1</v>
      </c>
      <c r="B196" s="231" t="s">
        <v>189</v>
      </c>
      <c r="C196" s="231"/>
      <c r="D196" s="60">
        <v>1</v>
      </c>
      <c r="E196" s="120">
        <v>0</v>
      </c>
    </row>
    <row r="197" spans="1:5" ht="19.5" hidden="1" customHeight="1" thickBot="1" x14ac:dyDescent="0.3">
      <c r="A197" s="74">
        <v>1</v>
      </c>
      <c r="B197" s="231" t="s">
        <v>191</v>
      </c>
      <c r="C197" s="231"/>
      <c r="D197" s="60">
        <v>1</v>
      </c>
      <c r="E197" s="120">
        <v>0</v>
      </c>
    </row>
    <row r="198" spans="1:5" ht="23.25" hidden="1" customHeight="1" thickBot="1" x14ac:dyDescent="0.3">
      <c r="A198" s="74">
        <v>2</v>
      </c>
      <c r="B198" s="231" t="s">
        <v>190</v>
      </c>
      <c r="C198" s="231"/>
      <c r="D198" s="60">
        <v>1</v>
      </c>
      <c r="E198" s="120">
        <v>0</v>
      </c>
    </row>
    <row r="199" spans="1:5" ht="23.25" hidden="1" customHeight="1" thickBot="1" x14ac:dyDescent="0.3">
      <c r="A199" s="74">
        <v>3</v>
      </c>
      <c r="B199" s="231" t="s">
        <v>283</v>
      </c>
      <c r="C199" s="231"/>
      <c r="D199" s="60">
        <v>1</v>
      </c>
      <c r="E199" s="120">
        <v>0</v>
      </c>
    </row>
    <row r="200" spans="1:5" ht="15.75" customHeight="1" x14ac:dyDescent="0.25">
      <c r="A200" s="74"/>
      <c r="B200" s="231" t="s">
        <v>326</v>
      </c>
      <c r="C200" s="231"/>
      <c r="D200" s="60">
        <v>1</v>
      </c>
      <c r="E200" s="120">
        <v>1603</v>
      </c>
    </row>
    <row r="201" spans="1:5" ht="31.5" hidden="1" customHeight="1" thickBot="1" x14ac:dyDescent="0.3">
      <c r="A201" s="60"/>
      <c r="B201" s="214" t="s">
        <v>144</v>
      </c>
      <c r="C201" s="214"/>
      <c r="D201" s="74" t="s">
        <v>11</v>
      </c>
      <c r="E201" s="119"/>
    </row>
    <row r="202" spans="1:5" hidden="1" x14ac:dyDescent="0.25">
      <c r="A202" s="61"/>
      <c r="B202" s="225" t="s">
        <v>9</v>
      </c>
      <c r="C202" s="225"/>
      <c r="D202" s="61"/>
      <c r="E202" s="120"/>
    </row>
    <row r="203" spans="1:5" ht="16.5" customHeight="1" x14ac:dyDescent="0.25">
      <c r="A203" s="74"/>
      <c r="B203" s="231" t="s">
        <v>325</v>
      </c>
      <c r="C203" s="231"/>
      <c r="D203" s="60">
        <v>1</v>
      </c>
      <c r="E203" s="120">
        <v>7500</v>
      </c>
    </row>
    <row r="204" spans="1:5" ht="16.5" customHeight="1" x14ac:dyDescent="0.25">
      <c r="A204" s="74"/>
      <c r="B204" s="231" t="s">
        <v>282</v>
      </c>
      <c r="C204" s="231"/>
      <c r="D204" s="60">
        <v>1</v>
      </c>
      <c r="E204" s="120">
        <v>1527</v>
      </c>
    </row>
    <row r="205" spans="1:5" ht="16.5" customHeight="1" x14ac:dyDescent="0.25">
      <c r="A205" s="74"/>
      <c r="B205" s="231" t="s">
        <v>193</v>
      </c>
      <c r="C205" s="231"/>
      <c r="D205" s="60">
        <v>1</v>
      </c>
      <c r="E205" s="120">
        <v>44800</v>
      </c>
    </row>
    <row r="206" spans="1:5" ht="16.5" customHeight="1" x14ac:dyDescent="0.25">
      <c r="A206" s="74"/>
      <c r="B206" s="231" t="s">
        <v>324</v>
      </c>
      <c r="C206" s="231"/>
      <c r="D206" s="60"/>
      <c r="E206" s="120">
        <v>0</v>
      </c>
    </row>
    <row r="207" spans="1:5" ht="18" customHeight="1" x14ac:dyDescent="0.25">
      <c r="A207" s="74"/>
      <c r="B207" s="231" t="s">
        <v>323</v>
      </c>
      <c r="C207" s="231"/>
      <c r="D207" s="60">
        <v>1</v>
      </c>
      <c r="E207" s="120">
        <v>6000</v>
      </c>
    </row>
    <row r="208" spans="1:5" ht="18" customHeight="1" x14ac:dyDescent="0.25">
      <c r="A208" s="74"/>
      <c r="B208" s="231" t="s">
        <v>322</v>
      </c>
      <c r="C208" s="231"/>
      <c r="D208" s="60">
        <v>1</v>
      </c>
      <c r="E208" s="120">
        <v>17000</v>
      </c>
    </row>
    <row r="209" spans="1:6" ht="18" customHeight="1" x14ac:dyDescent="0.25">
      <c r="A209" s="74"/>
      <c r="B209" s="231" t="s">
        <v>321</v>
      </c>
      <c r="C209" s="231"/>
      <c r="D209" s="60"/>
      <c r="E209" s="120">
        <v>0</v>
      </c>
    </row>
    <row r="210" spans="1:6" ht="17.25" customHeight="1" x14ac:dyDescent="0.25">
      <c r="A210" s="123"/>
      <c r="B210" s="245" t="s">
        <v>270</v>
      </c>
      <c r="C210" s="246"/>
      <c r="D210" s="125"/>
      <c r="E210" s="130">
        <f>E185+E191+E194+E203+E204+E205+E206+E207+E208+E209</f>
        <v>125240</v>
      </c>
    </row>
    <row r="211" spans="1:6" ht="0.75" hidden="1" customHeight="1" thickBot="1" x14ac:dyDescent="0.3">
      <c r="A211" s="74" t="s">
        <v>176</v>
      </c>
      <c r="B211" s="231" t="s">
        <v>315</v>
      </c>
      <c r="C211" s="231"/>
      <c r="D211" s="60">
        <v>0</v>
      </c>
      <c r="E211" s="120">
        <v>0</v>
      </c>
    </row>
    <row r="212" spans="1:6" hidden="1" x14ac:dyDescent="0.25">
      <c r="A212" s="74"/>
      <c r="B212" s="226" t="s">
        <v>314</v>
      </c>
      <c r="C212" s="226"/>
      <c r="D212" s="60"/>
      <c r="E212" s="114"/>
    </row>
    <row r="213" spans="1:6" x14ac:dyDescent="0.25">
      <c r="A213" s="60"/>
      <c r="B213" s="204" t="s">
        <v>10</v>
      </c>
      <c r="C213" s="204"/>
      <c r="D213" s="74" t="s">
        <v>11</v>
      </c>
      <c r="E213" s="114">
        <f>E184+E212+E210</f>
        <v>157440</v>
      </c>
    </row>
    <row r="214" spans="1:6" ht="14.25" customHeight="1" x14ac:dyDescent="0.25">
      <c r="A214" s="102"/>
      <c r="B214" s="85"/>
      <c r="C214" s="85"/>
      <c r="D214" s="67"/>
      <c r="E214" s="110"/>
    </row>
    <row r="215" spans="1:6" x14ac:dyDescent="0.25">
      <c r="A215" s="20" t="s">
        <v>89</v>
      </c>
    </row>
    <row r="216" spans="1:6" x14ac:dyDescent="0.25">
      <c r="A216" s="2"/>
      <c r="B216" s="2"/>
      <c r="C216" s="2"/>
    </row>
    <row r="217" spans="1:6" ht="21" customHeight="1" thickBot="1" x14ac:dyDescent="0.3">
      <c r="A217" s="66" t="s">
        <v>2</v>
      </c>
      <c r="B217" s="242">
        <v>244310</v>
      </c>
      <c r="C217" s="243"/>
    </row>
    <row r="218" spans="1:6" x14ac:dyDescent="0.25">
      <c r="A218" s="16"/>
      <c r="B218" s="143"/>
      <c r="C218" s="143"/>
    </row>
    <row r="219" spans="1:6" ht="15.75" customHeight="1" thickBot="1" x14ac:dyDescent="0.3">
      <c r="A219" s="144" t="s">
        <v>3</v>
      </c>
      <c r="B219" s="144"/>
      <c r="C219" s="71" t="s">
        <v>385</v>
      </c>
    </row>
    <row r="220" spans="1:6" x14ac:dyDescent="0.25">
      <c r="A220" s="20" t="s">
        <v>146</v>
      </c>
    </row>
    <row r="221" spans="1:6" ht="23.25" customHeight="1" x14ac:dyDescent="0.25">
      <c r="A221" s="133" t="s">
        <v>34</v>
      </c>
      <c r="B221" s="202" t="s">
        <v>13</v>
      </c>
      <c r="C221" s="202"/>
      <c r="D221" s="96" t="s">
        <v>118</v>
      </c>
      <c r="E221" s="96" t="s">
        <v>147</v>
      </c>
      <c r="F221" s="96" t="s">
        <v>148</v>
      </c>
    </row>
    <row r="222" spans="1:6" x14ac:dyDescent="0.25">
      <c r="A222" s="77"/>
      <c r="B222" s="210">
        <v>1</v>
      </c>
      <c r="C222" s="210"/>
      <c r="D222" s="88">
        <v>2</v>
      </c>
      <c r="E222" s="88">
        <v>3</v>
      </c>
      <c r="F222" s="88">
        <v>4</v>
      </c>
    </row>
    <row r="223" spans="1:6" ht="20.25" customHeight="1" x14ac:dyDescent="0.25">
      <c r="A223" s="60"/>
      <c r="B223" s="214" t="s">
        <v>149</v>
      </c>
      <c r="C223" s="214"/>
      <c r="D223" s="74" t="s">
        <v>11</v>
      </c>
      <c r="E223" s="74" t="s">
        <v>11</v>
      </c>
      <c r="F223" s="74" t="s">
        <v>11</v>
      </c>
    </row>
    <row r="224" spans="1:6" x14ac:dyDescent="0.25">
      <c r="A224" s="60"/>
      <c r="B224" s="225" t="s">
        <v>150</v>
      </c>
      <c r="C224" s="225"/>
      <c r="D224" s="60"/>
      <c r="E224" s="60"/>
      <c r="F224" s="60"/>
    </row>
    <row r="225" spans="1:6" x14ac:dyDescent="0.25">
      <c r="A225" s="74">
        <v>1</v>
      </c>
      <c r="B225" s="231" t="s">
        <v>284</v>
      </c>
      <c r="C225" s="231"/>
      <c r="D225" s="60">
        <v>50</v>
      </c>
      <c r="E225" s="60">
        <v>400</v>
      </c>
      <c r="F225" s="60">
        <f t="shared" ref="F225:F241" si="3">E225*D225</f>
        <v>20000</v>
      </c>
    </row>
    <row r="226" spans="1:6" x14ac:dyDescent="0.25">
      <c r="A226" s="74">
        <v>2</v>
      </c>
      <c r="B226" s="231" t="s">
        <v>392</v>
      </c>
      <c r="C226" s="231"/>
      <c r="D226" s="60">
        <v>1</v>
      </c>
      <c r="E226" s="60">
        <v>7000</v>
      </c>
      <c r="F226" s="60">
        <f t="shared" si="3"/>
        <v>7000</v>
      </c>
    </row>
    <row r="227" spans="1:6" x14ac:dyDescent="0.25">
      <c r="A227" s="74">
        <v>3</v>
      </c>
      <c r="B227" s="231" t="s">
        <v>393</v>
      </c>
      <c r="C227" s="231"/>
      <c r="D227" s="60">
        <v>1</v>
      </c>
      <c r="E227" s="60">
        <v>6000</v>
      </c>
      <c r="F227" s="60">
        <f t="shared" si="3"/>
        <v>6000</v>
      </c>
    </row>
    <row r="228" spans="1:6" x14ac:dyDescent="0.25">
      <c r="A228" s="74">
        <v>4</v>
      </c>
      <c r="B228" s="231" t="s">
        <v>394</v>
      </c>
      <c r="C228" s="231"/>
      <c r="D228" s="60">
        <v>1</v>
      </c>
      <c r="E228" s="60">
        <v>2000</v>
      </c>
      <c r="F228" s="60">
        <f t="shared" si="3"/>
        <v>2000</v>
      </c>
    </row>
    <row r="229" spans="1:6" x14ac:dyDescent="0.25">
      <c r="A229" s="74">
        <v>5</v>
      </c>
      <c r="B229" s="231" t="s">
        <v>395</v>
      </c>
      <c r="C229" s="231"/>
      <c r="D229" s="60">
        <v>1</v>
      </c>
      <c r="E229" s="60">
        <v>1700</v>
      </c>
      <c r="F229" s="60">
        <f t="shared" si="3"/>
        <v>1700</v>
      </c>
    </row>
    <row r="230" spans="1:6" x14ac:dyDescent="0.25">
      <c r="A230" s="74">
        <v>6</v>
      </c>
      <c r="B230" s="231" t="s">
        <v>396</v>
      </c>
      <c r="C230" s="231"/>
      <c r="D230" s="60">
        <v>1</v>
      </c>
      <c r="E230" s="60">
        <v>5000</v>
      </c>
      <c r="F230" s="60">
        <f t="shared" si="3"/>
        <v>5000</v>
      </c>
    </row>
    <row r="231" spans="1:6" ht="14.25" customHeight="1" x14ac:dyDescent="0.25">
      <c r="A231" s="74">
        <v>7</v>
      </c>
      <c r="B231" s="231" t="s">
        <v>397</v>
      </c>
      <c r="C231" s="231"/>
      <c r="D231" s="60">
        <v>8</v>
      </c>
      <c r="E231" s="60">
        <v>493.75</v>
      </c>
      <c r="F231" s="60">
        <f t="shared" si="3"/>
        <v>3950</v>
      </c>
    </row>
    <row r="232" spans="1:6" hidden="1" x14ac:dyDescent="0.25">
      <c r="A232" s="74">
        <v>8</v>
      </c>
      <c r="B232" s="231" t="s">
        <v>285</v>
      </c>
      <c r="C232" s="231"/>
      <c r="D232" s="60">
        <v>0</v>
      </c>
      <c r="E232" s="60">
        <v>500</v>
      </c>
      <c r="F232" s="60">
        <f t="shared" si="3"/>
        <v>0</v>
      </c>
    </row>
    <row r="233" spans="1:6" hidden="1" x14ac:dyDescent="0.25">
      <c r="A233" s="74">
        <v>9</v>
      </c>
      <c r="B233" s="231" t="s">
        <v>286</v>
      </c>
      <c r="C233" s="231"/>
      <c r="D233" s="60">
        <v>0</v>
      </c>
      <c r="E233" s="60">
        <v>1500</v>
      </c>
      <c r="F233" s="60">
        <f t="shared" si="3"/>
        <v>0</v>
      </c>
    </row>
    <row r="234" spans="1:6" hidden="1" x14ac:dyDescent="0.25">
      <c r="A234" s="74">
        <v>10</v>
      </c>
      <c r="B234" s="231" t="s">
        <v>287</v>
      </c>
      <c r="C234" s="231"/>
      <c r="D234" s="60">
        <v>0</v>
      </c>
      <c r="E234" s="60">
        <v>12300</v>
      </c>
      <c r="F234" s="60">
        <f t="shared" si="3"/>
        <v>0</v>
      </c>
    </row>
    <row r="235" spans="1:6" hidden="1" x14ac:dyDescent="0.25">
      <c r="A235" s="74">
        <v>11</v>
      </c>
      <c r="B235" s="231" t="s">
        <v>288</v>
      </c>
      <c r="C235" s="231"/>
      <c r="D235" s="60">
        <v>0</v>
      </c>
      <c r="E235" s="60">
        <v>500000</v>
      </c>
      <c r="F235" s="60">
        <f t="shared" si="3"/>
        <v>0</v>
      </c>
    </row>
    <row r="236" spans="1:6" ht="14.25" hidden="1" customHeight="1" x14ac:dyDescent="0.25">
      <c r="A236" s="74">
        <v>12</v>
      </c>
      <c r="B236" s="231" t="s">
        <v>289</v>
      </c>
      <c r="C236" s="231"/>
      <c r="D236" s="60">
        <v>0</v>
      </c>
      <c r="E236" s="60">
        <v>500000</v>
      </c>
      <c r="F236" s="60">
        <f t="shared" si="3"/>
        <v>0</v>
      </c>
    </row>
    <row r="237" spans="1:6" hidden="1" x14ac:dyDescent="0.25">
      <c r="A237" s="74">
        <v>13</v>
      </c>
      <c r="B237" s="231" t="s">
        <v>254</v>
      </c>
      <c r="C237" s="231"/>
      <c r="D237" s="60">
        <v>0</v>
      </c>
      <c r="E237" s="60">
        <v>9400</v>
      </c>
      <c r="F237" s="60">
        <f t="shared" si="3"/>
        <v>0</v>
      </c>
    </row>
    <row r="238" spans="1:6" hidden="1" x14ac:dyDescent="0.25">
      <c r="A238" s="74">
        <v>14</v>
      </c>
      <c r="B238" s="231" t="s">
        <v>255</v>
      </c>
      <c r="C238" s="231"/>
      <c r="D238" s="60">
        <v>0</v>
      </c>
      <c r="E238" s="60">
        <v>10000</v>
      </c>
      <c r="F238" s="60">
        <f t="shared" si="3"/>
        <v>0</v>
      </c>
    </row>
    <row r="239" spans="1:6" hidden="1" x14ac:dyDescent="0.25">
      <c r="A239" s="74">
        <v>15</v>
      </c>
      <c r="B239" s="231" t="s">
        <v>256</v>
      </c>
      <c r="C239" s="231"/>
      <c r="D239" s="60">
        <v>0</v>
      </c>
      <c r="E239" s="60">
        <v>18000</v>
      </c>
      <c r="F239" s="60">
        <f t="shared" si="3"/>
        <v>0</v>
      </c>
    </row>
    <row r="240" spans="1:6" hidden="1" x14ac:dyDescent="0.25">
      <c r="A240" s="74">
        <v>16</v>
      </c>
      <c r="B240" s="231" t="s">
        <v>253</v>
      </c>
      <c r="C240" s="231"/>
      <c r="D240" s="60">
        <v>0</v>
      </c>
      <c r="E240" s="60">
        <v>8000</v>
      </c>
      <c r="F240" s="60">
        <f t="shared" si="3"/>
        <v>0</v>
      </c>
    </row>
    <row r="241" spans="1:7" hidden="1" x14ac:dyDescent="0.25">
      <c r="A241" s="74">
        <v>17</v>
      </c>
      <c r="B241" s="231" t="s">
        <v>261</v>
      </c>
      <c r="C241" s="231"/>
      <c r="D241" s="60">
        <v>0</v>
      </c>
      <c r="E241" s="60">
        <v>4000</v>
      </c>
      <c r="F241" s="60">
        <f t="shared" si="3"/>
        <v>0</v>
      </c>
    </row>
    <row r="242" spans="1:7" ht="15" customHeight="1" x14ac:dyDescent="0.25">
      <c r="A242" s="74"/>
      <c r="B242" s="240" t="s">
        <v>388</v>
      </c>
      <c r="C242" s="241"/>
      <c r="D242" s="60"/>
      <c r="E242" s="60"/>
      <c r="F242" s="109">
        <f>F241+F235+F234+F233+F232+F231+F230+F229+F228+F227+F226+F225+F236+F237+F238+F239+F240</f>
        <v>45650</v>
      </c>
    </row>
    <row r="243" spans="1:7" hidden="1" x14ac:dyDescent="0.25">
      <c r="A243" s="74">
        <v>1</v>
      </c>
      <c r="B243" s="231" t="s">
        <v>247</v>
      </c>
      <c r="C243" s="231"/>
      <c r="D243" s="60">
        <v>0</v>
      </c>
      <c r="E243" s="60">
        <v>15000</v>
      </c>
      <c r="F243" s="60">
        <f>E243*D243</f>
        <v>0</v>
      </c>
    </row>
    <row r="244" spans="1:7" hidden="1" x14ac:dyDescent="0.25">
      <c r="A244" s="74">
        <v>2</v>
      </c>
      <c r="B244" s="231" t="s">
        <v>248</v>
      </c>
      <c r="C244" s="231"/>
      <c r="D244" s="60">
        <v>0</v>
      </c>
      <c r="E244" s="60">
        <v>5000</v>
      </c>
      <c r="F244" s="60">
        <f>E244*D244</f>
        <v>0</v>
      </c>
    </row>
    <row r="245" spans="1:7" hidden="1" x14ac:dyDescent="0.25">
      <c r="A245" s="74"/>
      <c r="B245" s="226" t="s">
        <v>246</v>
      </c>
      <c r="C245" s="226"/>
      <c r="D245" s="60"/>
      <c r="E245" s="60"/>
      <c r="F245" s="109">
        <f>F243+F244</f>
        <v>0</v>
      </c>
    </row>
    <row r="246" spans="1:7" hidden="1" x14ac:dyDescent="0.25">
      <c r="A246" s="74">
        <v>1</v>
      </c>
      <c r="B246" s="231" t="s">
        <v>249</v>
      </c>
      <c r="C246" s="231"/>
      <c r="D246" s="60">
        <v>0</v>
      </c>
      <c r="E246" s="60">
        <v>10000</v>
      </c>
      <c r="F246" s="60">
        <f>E246*D246</f>
        <v>0</v>
      </c>
    </row>
    <row r="247" spans="1:7" hidden="1" x14ac:dyDescent="0.25">
      <c r="A247" s="74"/>
      <c r="B247" s="226" t="s">
        <v>250</v>
      </c>
      <c r="C247" s="226"/>
      <c r="D247" s="60"/>
      <c r="E247" s="60"/>
      <c r="F247" s="109">
        <f>F246</f>
        <v>0</v>
      </c>
    </row>
    <row r="248" spans="1:7" s="82" customFormat="1" x14ac:dyDescent="0.25">
      <c r="A248" s="109"/>
      <c r="B248" s="204" t="s">
        <v>10</v>
      </c>
      <c r="C248" s="204"/>
      <c r="D248" s="109"/>
      <c r="E248" s="79" t="s">
        <v>11</v>
      </c>
      <c r="F248" s="109">
        <f>F242+F245+F247</f>
        <v>45650</v>
      </c>
    </row>
    <row r="249" spans="1:7" s="82" customFormat="1" x14ac:dyDescent="0.25">
      <c r="A249" s="110"/>
      <c r="B249" s="85"/>
      <c r="C249" s="85"/>
      <c r="D249" s="110"/>
      <c r="E249" s="85"/>
      <c r="F249" s="110"/>
    </row>
    <row r="250" spans="1:7" x14ac:dyDescent="0.25">
      <c r="A250" s="20" t="s">
        <v>89</v>
      </c>
    </row>
    <row r="251" spans="1:7" ht="13.5" customHeight="1" x14ac:dyDescent="0.25">
      <c r="A251" s="2"/>
      <c r="B251" s="2"/>
      <c r="C251" s="2"/>
    </row>
    <row r="252" spans="1:7" ht="21" customHeight="1" thickBot="1" x14ac:dyDescent="0.3">
      <c r="A252" s="66" t="s">
        <v>2</v>
      </c>
      <c r="B252" s="242">
        <v>244340</v>
      </c>
      <c r="C252" s="243"/>
    </row>
    <row r="253" spans="1:7" ht="12" customHeight="1" x14ac:dyDescent="0.25">
      <c r="A253" s="16"/>
      <c r="B253" s="143"/>
      <c r="C253" s="143"/>
    </row>
    <row r="254" spans="1:7" ht="15.75" customHeight="1" thickBot="1" x14ac:dyDescent="0.3">
      <c r="A254" s="144" t="s">
        <v>3</v>
      </c>
      <c r="B254" s="144"/>
      <c r="C254" s="71" t="s">
        <v>383</v>
      </c>
    </row>
    <row r="255" spans="1:7" x14ac:dyDescent="0.25">
      <c r="A255" s="20" t="s">
        <v>151</v>
      </c>
    </row>
    <row r="256" spans="1:7" ht="25.5" x14ac:dyDescent="0.25">
      <c r="A256" s="96" t="s">
        <v>34</v>
      </c>
      <c r="B256" s="202" t="s">
        <v>13</v>
      </c>
      <c r="C256" s="202"/>
      <c r="D256" s="96" t="s">
        <v>152</v>
      </c>
      <c r="E256" s="96" t="s">
        <v>118</v>
      </c>
      <c r="F256" s="96" t="s">
        <v>153</v>
      </c>
      <c r="G256" s="96" t="s">
        <v>154</v>
      </c>
    </row>
    <row r="257" spans="1:7" x14ac:dyDescent="0.25">
      <c r="A257" s="88">
        <v>1</v>
      </c>
      <c r="B257" s="210">
        <v>2</v>
      </c>
      <c r="C257" s="210"/>
      <c r="D257" s="88">
        <v>3</v>
      </c>
      <c r="E257" s="88">
        <v>4</v>
      </c>
      <c r="F257" s="88">
        <v>5</v>
      </c>
      <c r="G257" s="88">
        <v>6</v>
      </c>
    </row>
    <row r="258" spans="1:7" x14ac:dyDescent="0.25">
      <c r="A258" s="60"/>
      <c r="B258" s="214" t="s">
        <v>155</v>
      </c>
      <c r="C258" s="214"/>
      <c r="D258" s="74" t="s">
        <v>11</v>
      </c>
      <c r="E258" s="74" t="s">
        <v>11</v>
      </c>
      <c r="F258" s="74" t="s">
        <v>11</v>
      </c>
      <c r="G258" s="74" t="s">
        <v>11</v>
      </c>
    </row>
    <row r="259" spans="1:7" x14ac:dyDescent="0.25">
      <c r="A259" s="60"/>
      <c r="B259" s="225" t="s">
        <v>156</v>
      </c>
      <c r="C259" s="225"/>
      <c r="D259" s="60"/>
      <c r="E259" s="60"/>
      <c r="F259" s="60"/>
      <c r="G259" s="60"/>
    </row>
    <row r="260" spans="1:7" ht="16.5" customHeight="1" x14ac:dyDescent="0.25">
      <c r="A260" s="79" t="s">
        <v>176</v>
      </c>
      <c r="B260" s="235" t="s">
        <v>174</v>
      </c>
      <c r="C260" s="235"/>
      <c r="D260" s="60"/>
      <c r="E260" s="60"/>
      <c r="F260" s="90"/>
      <c r="G260" s="80">
        <f>SUM(G261:G345)</f>
        <v>6000</v>
      </c>
    </row>
    <row r="261" spans="1:7" x14ac:dyDescent="0.25">
      <c r="A261" s="74">
        <v>1</v>
      </c>
      <c r="B261" s="231" t="s">
        <v>211</v>
      </c>
      <c r="C261" s="231"/>
      <c r="D261" s="60" t="s">
        <v>292</v>
      </c>
      <c r="E261" s="77">
        <v>25</v>
      </c>
      <c r="F261" s="78">
        <v>150</v>
      </c>
      <c r="G261" s="78">
        <f t="shared" ref="G261:G314" si="4">F261*E261</f>
        <v>3750</v>
      </c>
    </row>
    <row r="262" spans="1:7" ht="14.25" customHeight="1" x14ac:dyDescent="0.25">
      <c r="A262" s="74">
        <v>2</v>
      </c>
      <c r="B262" s="231" t="s">
        <v>351</v>
      </c>
      <c r="C262" s="231"/>
      <c r="D262" s="60" t="s">
        <v>175</v>
      </c>
      <c r="E262" s="77">
        <v>15</v>
      </c>
      <c r="F262" s="78">
        <v>150</v>
      </c>
      <c r="G262" s="78">
        <f t="shared" si="4"/>
        <v>2250</v>
      </c>
    </row>
    <row r="263" spans="1:7" hidden="1" x14ac:dyDescent="0.25">
      <c r="A263" s="74">
        <v>3</v>
      </c>
      <c r="B263" s="231" t="s">
        <v>210</v>
      </c>
      <c r="C263" s="231"/>
      <c r="D263" s="60" t="s">
        <v>175</v>
      </c>
      <c r="E263" s="77">
        <v>0</v>
      </c>
      <c r="F263" s="78">
        <v>50</v>
      </c>
      <c r="G263" s="78">
        <f t="shared" si="4"/>
        <v>0</v>
      </c>
    </row>
    <row r="264" spans="1:7" ht="14.25" hidden="1" customHeight="1" thickBot="1" x14ac:dyDescent="0.3">
      <c r="A264" s="74">
        <v>4</v>
      </c>
      <c r="B264" s="231" t="s">
        <v>231</v>
      </c>
      <c r="C264" s="231"/>
      <c r="D264" s="60" t="s">
        <v>175</v>
      </c>
      <c r="E264" s="77">
        <v>0</v>
      </c>
      <c r="F264" s="78">
        <v>17</v>
      </c>
      <c r="G264" s="78">
        <f t="shared" si="4"/>
        <v>0</v>
      </c>
    </row>
    <row r="265" spans="1:7" hidden="1" x14ac:dyDescent="0.25">
      <c r="A265" s="74">
        <v>5</v>
      </c>
      <c r="B265" s="231" t="s">
        <v>213</v>
      </c>
      <c r="C265" s="231"/>
      <c r="D265" s="60" t="s">
        <v>175</v>
      </c>
      <c r="E265" s="77">
        <v>0</v>
      </c>
      <c r="F265" s="78">
        <v>50</v>
      </c>
      <c r="G265" s="78">
        <f t="shared" si="4"/>
        <v>0</v>
      </c>
    </row>
    <row r="266" spans="1:7" hidden="1" x14ac:dyDescent="0.25">
      <c r="A266" s="74">
        <v>6</v>
      </c>
      <c r="B266" s="231" t="s">
        <v>214</v>
      </c>
      <c r="C266" s="231"/>
      <c r="D266" s="60" t="s">
        <v>175</v>
      </c>
      <c r="E266" s="77">
        <v>0</v>
      </c>
      <c r="F266" s="78">
        <v>50</v>
      </c>
      <c r="G266" s="78">
        <f t="shared" si="4"/>
        <v>0</v>
      </c>
    </row>
    <row r="267" spans="1:7" hidden="1" x14ac:dyDescent="0.25">
      <c r="A267" s="74">
        <v>7</v>
      </c>
      <c r="B267" s="231" t="s">
        <v>215</v>
      </c>
      <c r="C267" s="231"/>
      <c r="D267" s="60" t="s">
        <v>175</v>
      </c>
      <c r="E267" s="77">
        <v>0</v>
      </c>
      <c r="F267" s="78">
        <v>50</v>
      </c>
      <c r="G267" s="78">
        <f t="shared" si="4"/>
        <v>0</v>
      </c>
    </row>
    <row r="268" spans="1:7" hidden="1" x14ac:dyDescent="0.25">
      <c r="A268" s="74">
        <v>8</v>
      </c>
      <c r="B268" s="231" t="s">
        <v>216</v>
      </c>
      <c r="C268" s="231"/>
      <c r="D268" s="60" t="s">
        <v>175</v>
      </c>
      <c r="E268" s="77">
        <v>0</v>
      </c>
      <c r="F268" s="78">
        <v>250</v>
      </c>
      <c r="G268" s="78">
        <f t="shared" si="4"/>
        <v>0</v>
      </c>
    </row>
    <row r="269" spans="1:7" hidden="1" x14ac:dyDescent="0.25">
      <c r="A269" s="74">
        <v>9</v>
      </c>
      <c r="B269" s="231" t="s">
        <v>177</v>
      </c>
      <c r="C269" s="231"/>
      <c r="D269" s="60" t="s">
        <v>175</v>
      </c>
      <c r="E269" s="77">
        <v>0</v>
      </c>
      <c r="F269" s="78">
        <v>250</v>
      </c>
      <c r="G269" s="78">
        <f t="shared" si="4"/>
        <v>0</v>
      </c>
    </row>
    <row r="270" spans="1:7" hidden="1" x14ac:dyDescent="0.25">
      <c r="A270" s="74">
        <v>10</v>
      </c>
      <c r="B270" s="231" t="s">
        <v>217</v>
      </c>
      <c r="C270" s="231"/>
      <c r="D270" s="60" t="s">
        <v>175</v>
      </c>
      <c r="E270" s="77">
        <v>0</v>
      </c>
      <c r="F270" s="78">
        <v>100</v>
      </c>
      <c r="G270" s="78">
        <f t="shared" si="4"/>
        <v>0</v>
      </c>
    </row>
    <row r="271" spans="1:7" hidden="1" x14ac:dyDescent="0.25">
      <c r="A271" s="74">
        <v>11</v>
      </c>
      <c r="B271" s="231" t="s">
        <v>218</v>
      </c>
      <c r="C271" s="231"/>
      <c r="D271" s="60" t="s">
        <v>175</v>
      </c>
      <c r="E271" s="77">
        <v>0</v>
      </c>
      <c r="F271" s="78">
        <v>100</v>
      </c>
      <c r="G271" s="78">
        <f t="shared" si="4"/>
        <v>0</v>
      </c>
    </row>
    <row r="272" spans="1:7" hidden="1" x14ac:dyDescent="0.25">
      <c r="A272" s="74">
        <v>12</v>
      </c>
      <c r="B272" s="231" t="s">
        <v>179</v>
      </c>
      <c r="C272" s="231"/>
      <c r="D272" s="60" t="s">
        <v>212</v>
      </c>
      <c r="E272" s="77">
        <v>0</v>
      </c>
      <c r="F272" s="78">
        <v>20</v>
      </c>
      <c r="G272" s="78">
        <f t="shared" si="4"/>
        <v>0</v>
      </c>
    </row>
    <row r="273" spans="1:7" hidden="1" x14ac:dyDescent="0.25">
      <c r="A273" s="74">
        <v>13</v>
      </c>
      <c r="B273" s="231" t="s">
        <v>219</v>
      </c>
      <c r="C273" s="231"/>
      <c r="D273" s="60" t="s">
        <v>212</v>
      </c>
      <c r="E273" s="77">
        <v>0</v>
      </c>
      <c r="F273" s="78">
        <v>25</v>
      </c>
      <c r="G273" s="78">
        <f t="shared" si="4"/>
        <v>0</v>
      </c>
    </row>
    <row r="274" spans="1:7" hidden="1" x14ac:dyDescent="0.25">
      <c r="A274" s="74">
        <v>14</v>
      </c>
      <c r="B274" s="231" t="s">
        <v>220</v>
      </c>
      <c r="C274" s="231"/>
      <c r="D274" s="60" t="s">
        <v>175</v>
      </c>
      <c r="E274" s="77">
        <v>0</v>
      </c>
      <c r="F274" s="78">
        <v>200</v>
      </c>
      <c r="G274" s="78">
        <f t="shared" si="4"/>
        <v>0</v>
      </c>
    </row>
    <row r="275" spans="1:7" hidden="1" x14ac:dyDescent="0.25">
      <c r="A275" s="74">
        <v>15</v>
      </c>
      <c r="B275" s="231" t="s">
        <v>221</v>
      </c>
      <c r="C275" s="231"/>
      <c r="D275" s="60" t="s">
        <v>175</v>
      </c>
      <c r="E275" s="77">
        <v>0</v>
      </c>
      <c r="F275" s="78">
        <v>100</v>
      </c>
      <c r="G275" s="78">
        <f t="shared" si="4"/>
        <v>0</v>
      </c>
    </row>
    <row r="276" spans="1:7" hidden="1" x14ac:dyDescent="0.25">
      <c r="A276" s="74">
        <v>16</v>
      </c>
      <c r="B276" s="231" t="s">
        <v>180</v>
      </c>
      <c r="C276" s="231"/>
      <c r="D276" s="60" t="s">
        <v>175</v>
      </c>
      <c r="E276" s="77">
        <v>0</v>
      </c>
      <c r="F276" s="78">
        <v>30</v>
      </c>
      <c r="G276" s="78">
        <f t="shared" si="4"/>
        <v>0</v>
      </c>
    </row>
    <row r="277" spans="1:7" ht="15" hidden="1" customHeight="1" thickBot="1" x14ac:dyDescent="0.3">
      <c r="A277" s="74">
        <v>17</v>
      </c>
      <c r="B277" s="231" t="s">
        <v>225</v>
      </c>
      <c r="C277" s="231"/>
      <c r="D277" s="60" t="s">
        <v>175</v>
      </c>
      <c r="E277" s="77">
        <v>0</v>
      </c>
      <c r="F277" s="78">
        <v>100</v>
      </c>
      <c r="G277" s="78">
        <f t="shared" si="4"/>
        <v>0</v>
      </c>
    </row>
    <row r="278" spans="1:7" hidden="1" x14ac:dyDescent="0.25">
      <c r="A278" s="74">
        <v>18</v>
      </c>
      <c r="B278" s="231" t="s">
        <v>222</v>
      </c>
      <c r="C278" s="231"/>
      <c r="D278" s="60" t="s">
        <v>175</v>
      </c>
      <c r="E278" s="77">
        <v>0</v>
      </c>
      <c r="F278" s="78">
        <v>250</v>
      </c>
      <c r="G278" s="78">
        <f t="shared" si="4"/>
        <v>0</v>
      </c>
    </row>
    <row r="279" spans="1:7" hidden="1" x14ac:dyDescent="0.25">
      <c r="A279" s="74">
        <v>19</v>
      </c>
      <c r="B279" s="231" t="s">
        <v>223</v>
      </c>
      <c r="C279" s="231"/>
      <c r="D279" s="60" t="s">
        <v>178</v>
      </c>
      <c r="E279" s="77">
        <v>0</v>
      </c>
      <c r="F279" s="78">
        <v>500</v>
      </c>
      <c r="G279" s="78">
        <f t="shared" si="4"/>
        <v>0</v>
      </c>
    </row>
    <row r="280" spans="1:7" hidden="1" x14ac:dyDescent="0.25">
      <c r="A280" s="74">
        <v>20</v>
      </c>
      <c r="B280" s="231" t="s">
        <v>224</v>
      </c>
      <c r="C280" s="231"/>
      <c r="D280" s="60" t="s">
        <v>178</v>
      </c>
      <c r="E280" s="77">
        <v>0</v>
      </c>
      <c r="F280" s="78">
        <v>250</v>
      </c>
      <c r="G280" s="78">
        <f t="shared" si="4"/>
        <v>0</v>
      </c>
    </row>
    <row r="281" spans="1:7" hidden="1" x14ac:dyDescent="0.25">
      <c r="A281" s="74">
        <v>21</v>
      </c>
      <c r="B281" s="231" t="s">
        <v>225</v>
      </c>
      <c r="C281" s="231"/>
      <c r="D281" s="60" t="s">
        <v>178</v>
      </c>
      <c r="E281" s="77">
        <v>0</v>
      </c>
      <c r="F281" s="78">
        <v>50</v>
      </c>
      <c r="G281" s="78">
        <f t="shared" si="4"/>
        <v>0</v>
      </c>
    </row>
    <row r="282" spans="1:7" hidden="1" x14ac:dyDescent="0.25">
      <c r="A282" s="74">
        <v>22</v>
      </c>
      <c r="B282" s="231" t="s">
        <v>226</v>
      </c>
      <c r="C282" s="231"/>
      <c r="D282" s="60" t="s">
        <v>175</v>
      </c>
      <c r="E282" s="77">
        <v>0</v>
      </c>
      <c r="F282" s="78">
        <v>30</v>
      </c>
      <c r="G282" s="78">
        <f t="shared" si="4"/>
        <v>0</v>
      </c>
    </row>
    <row r="283" spans="1:7" hidden="1" x14ac:dyDescent="0.25">
      <c r="A283" s="74">
        <v>23</v>
      </c>
      <c r="B283" s="231" t="s">
        <v>227</v>
      </c>
      <c r="C283" s="231"/>
      <c r="D283" s="60" t="s">
        <v>228</v>
      </c>
      <c r="E283" s="77">
        <v>0</v>
      </c>
      <c r="F283" s="78">
        <v>250</v>
      </c>
      <c r="G283" s="78">
        <f t="shared" si="4"/>
        <v>0</v>
      </c>
    </row>
    <row r="284" spans="1:7" hidden="1" x14ac:dyDescent="0.25">
      <c r="A284" s="74">
        <v>24</v>
      </c>
      <c r="B284" s="231" t="s">
        <v>229</v>
      </c>
      <c r="C284" s="231"/>
      <c r="D284" s="60" t="s">
        <v>175</v>
      </c>
      <c r="E284" s="77">
        <v>0</v>
      </c>
      <c r="F284" s="78">
        <v>150</v>
      </c>
      <c r="G284" s="78">
        <f t="shared" si="4"/>
        <v>0</v>
      </c>
    </row>
    <row r="285" spans="1:7" hidden="1" x14ac:dyDescent="0.25">
      <c r="A285" s="74">
        <v>25</v>
      </c>
      <c r="B285" s="231" t="s">
        <v>230</v>
      </c>
      <c r="C285" s="231"/>
      <c r="D285" s="60" t="s">
        <v>175</v>
      </c>
      <c r="E285" s="77">
        <v>0</v>
      </c>
      <c r="F285" s="78">
        <v>100</v>
      </c>
      <c r="G285" s="78">
        <f t="shared" si="4"/>
        <v>0</v>
      </c>
    </row>
    <row r="286" spans="1:7" hidden="1" x14ac:dyDescent="0.25">
      <c r="A286" s="74">
        <v>26</v>
      </c>
      <c r="B286" s="231" t="s">
        <v>181</v>
      </c>
      <c r="C286" s="231"/>
      <c r="D286" s="60" t="s">
        <v>175</v>
      </c>
      <c r="E286" s="77">
        <v>0</v>
      </c>
      <c r="F286" s="78">
        <v>50</v>
      </c>
      <c r="G286" s="78">
        <f t="shared" si="4"/>
        <v>0</v>
      </c>
    </row>
    <row r="287" spans="1:7" hidden="1" x14ac:dyDescent="0.25">
      <c r="A287" s="74">
        <v>27</v>
      </c>
      <c r="B287" s="231" t="s">
        <v>231</v>
      </c>
      <c r="C287" s="231"/>
      <c r="D287" s="60" t="s">
        <v>178</v>
      </c>
      <c r="E287" s="77">
        <v>0</v>
      </c>
      <c r="F287" s="78">
        <v>800</v>
      </c>
      <c r="G287" s="78">
        <f t="shared" si="4"/>
        <v>0</v>
      </c>
    </row>
    <row r="288" spans="1:7" hidden="1" x14ac:dyDescent="0.25">
      <c r="A288" s="74">
        <v>28</v>
      </c>
      <c r="B288" s="231" t="s">
        <v>293</v>
      </c>
      <c r="C288" s="231"/>
      <c r="D288" s="60" t="s">
        <v>175</v>
      </c>
      <c r="E288" s="77">
        <v>0</v>
      </c>
      <c r="F288" s="78">
        <v>200</v>
      </c>
      <c r="G288" s="78">
        <f t="shared" si="4"/>
        <v>0</v>
      </c>
    </row>
    <row r="289" spans="1:7" hidden="1" x14ac:dyDescent="0.25">
      <c r="A289" s="74">
        <v>29</v>
      </c>
      <c r="B289" s="231" t="s">
        <v>232</v>
      </c>
      <c r="C289" s="231"/>
      <c r="D289" s="60" t="s">
        <v>212</v>
      </c>
      <c r="E289" s="77">
        <v>0</v>
      </c>
      <c r="F289" s="78">
        <v>200</v>
      </c>
      <c r="G289" s="78">
        <f t="shared" si="4"/>
        <v>0</v>
      </c>
    </row>
    <row r="290" spans="1:7" ht="15" hidden="1" customHeight="1" thickBot="1" x14ac:dyDescent="0.3">
      <c r="A290" s="74">
        <v>30</v>
      </c>
      <c r="B290" s="231" t="s">
        <v>294</v>
      </c>
      <c r="C290" s="231"/>
      <c r="D290" s="60" t="s">
        <v>175</v>
      </c>
      <c r="E290" s="77">
        <v>0</v>
      </c>
      <c r="F290" s="78">
        <v>20</v>
      </c>
      <c r="G290" s="78">
        <f t="shared" si="4"/>
        <v>0</v>
      </c>
    </row>
    <row r="291" spans="1:7" hidden="1" x14ac:dyDescent="0.25">
      <c r="A291" s="74">
        <v>31</v>
      </c>
      <c r="B291" s="231" t="s">
        <v>233</v>
      </c>
      <c r="C291" s="231"/>
      <c r="D291" s="60" t="s">
        <v>178</v>
      </c>
      <c r="E291" s="77">
        <v>0</v>
      </c>
      <c r="F291" s="78">
        <v>100</v>
      </c>
      <c r="G291" s="78">
        <f t="shared" si="4"/>
        <v>0</v>
      </c>
    </row>
    <row r="292" spans="1:7" hidden="1" x14ac:dyDescent="0.25">
      <c r="A292" s="74">
        <v>32</v>
      </c>
      <c r="B292" s="231" t="s">
        <v>234</v>
      </c>
      <c r="C292" s="231"/>
      <c r="D292" s="60" t="s">
        <v>175</v>
      </c>
      <c r="E292" s="77">
        <v>0</v>
      </c>
      <c r="F292" s="78">
        <v>200</v>
      </c>
      <c r="G292" s="78">
        <f t="shared" si="4"/>
        <v>0</v>
      </c>
    </row>
    <row r="293" spans="1:7" hidden="1" x14ac:dyDescent="0.25">
      <c r="A293" s="74">
        <v>33</v>
      </c>
      <c r="B293" s="231" t="s">
        <v>235</v>
      </c>
      <c r="C293" s="231"/>
      <c r="D293" s="60" t="s">
        <v>228</v>
      </c>
      <c r="E293" s="77">
        <v>0</v>
      </c>
      <c r="F293" s="78">
        <v>100</v>
      </c>
      <c r="G293" s="78">
        <f t="shared" si="4"/>
        <v>0</v>
      </c>
    </row>
    <row r="294" spans="1:7" hidden="1" x14ac:dyDescent="0.25">
      <c r="A294" s="74">
        <v>34</v>
      </c>
      <c r="B294" s="231" t="s">
        <v>236</v>
      </c>
      <c r="C294" s="231"/>
      <c r="D294" s="60" t="s">
        <v>228</v>
      </c>
      <c r="E294" s="77">
        <v>0</v>
      </c>
      <c r="F294" s="78">
        <v>150</v>
      </c>
      <c r="G294" s="78">
        <f t="shared" si="4"/>
        <v>0</v>
      </c>
    </row>
    <row r="295" spans="1:7" hidden="1" x14ac:dyDescent="0.25">
      <c r="A295" s="74">
        <v>35</v>
      </c>
      <c r="B295" s="231" t="s">
        <v>295</v>
      </c>
      <c r="C295" s="231"/>
      <c r="D295" s="60" t="s">
        <v>175</v>
      </c>
      <c r="E295" s="77">
        <v>0</v>
      </c>
      <c r="F295" s="78">
        <v>30</v>
      </c>
      <c r="G295" s="78">
        <f t="shared" si="4"/>
        <v>0</v>
      </c>
    </row>
    <row r="296" spans="1:7" hidden="1" x14ac:dyDescent="0.25">
      <c r="A296" s="74">
        <v>36</v>
      </c>
      <c r="B296" s="231" t="s">
        <v>296</v>
      </c>
      <c r="C296" s="231"/>
      <c r="D296" s="60" t="s">
        <v>175</v>
      </c>
      <c r="E296" s="77">
        <v>0</v>
      </c>
      <c r="F296" s="78">
        <v>25</v>
      </c>
      <c r="G296" s="78">
        <f t="shared" si="4"/>
        <v>0</v>
      </c>
    </row>
    <row r="297" spans="1:7" hidden="1" x14ac:dyDescent="0.25">
      <c r="A297" s="74">
        <v>37</v>
      </c>
      <c r="B297" s="237" t="s">
        <v>218</v>
      </c>
      <c r="C297" s="237"/>
      <c r="D297" s="60" t="s">
        <v>175</v>
      </c>
      <c r="E297" s="77">
        <v>0</v>
      </c>
      <c r="F297" s="78">
        <v>70</v>
      </c>
      <c r="G297" s="78">
        <f t="shared" si="4"/>
        <v>0</v>
      </c>
    </row>
    <row r="298" spans="1:7" hidden="1" x14ac:dyDescent="0.25">
      <c r="A298" s="74">
        <v>38</v>
      </c>
      <c r="B298" s="231" t="s">
        <v>177</v>
      </c>
      <c r="C298" s="231"/>
      <c r="D298" s="60" t="s">
        <v>178</v>
      </c>
      <c r="E298" s="77">
        <v>0</v>
      </c>
      <c r="F298" s="78">
        <v>150</v>
      </c>
      <c r="G298" s="78">
        <f t="shared" si="4"/>
        <v>0</v>
      </c>
    </row>
    <row r="299" spans="1:7" ht="13.5" hidden="1" customHeight="1" thickBot="1" x14ac:dyDescent="0.3">
      <c r="A299" s="74">
        <v>39</v>
      </c>
      <c r="B299" s="231" t="s">
        <v>297</v>
      </c>
      <c r="C299" s="231"/>
      <c r="D299" s="60" t="s">
        <v>175</v>
      </c>
      <c r="E299" s="77">
        <v>0</v>
      </c>
      <c r="F299" s="78">
        <v>100</v>
      </c>
      <c r="G299" s="78">
        <f t="shared" si="4"/>
        <v>0</v>
      </c>
    </row>
    <row r="300" spans="1:7" hidden="1" x14ac:dyDescent="0.25">
      <c r="A300" s="74">
        <v>40</v>
      </c>
      <c r="B300" s="231" t="s">
        <v>210</v>
      </c>
      <c r="C300" s="231"/>
      <c r="D300" s="60" t="s">
        <v>175</v>
      </c>
      <c r="E300" s="77">
        <v>0</v>
      </c>
      <c r="F300" s="78">
        <v>50</v>
      </c>
      <c r="G300" s="78">
        <f t="shared" si="4"/>
        <v>0</v>
      </c>
    </row>
    <row r="301" spans="1:7" ht="14.25" hidden="1" customHeight="1" thickBot="1" x14ac:dyDescent="0.3">
      <c r="A301" s="74">
        <v>41</v>
      </c>
      <c r="B301" s="231" t="s">
        <v>180</v>
      </c>
      <c r="C301" s="231"/>
      <c r="D301" s="60" t="s">
        <v>175</v>
      </c>
      <c r="E301" s="77">
        <v>0</v>
      </c>
      <c r="F301" s="78">
        <v>60</v>
      </c>
      <c r="G301" s="78">
        <f t="shared" si="4"/>
        <v>0</v>
      </c>
    </row>
    <row r="302" spans="1:7" hidden="1" x14ac:dyDescent="0.25">
      <c r="A302" s="74">
        <v>42</v>
      </c>
      <c r="B302" s="231" t="s">
        <v>213</v>
      </c>
      <c r="C302" s="231"/>
      <c r="D302" s="60" t="s">
        <v>175</v>
      </c>
      <c r="E302" s="77">
        <v>0</v>
      </c>
      <c r="F302" s="78">
        <v>50</v>
      </c>
      <c r="G302" s="78">
        <f t="shared" si="4"/>
        <v>0</v>
      </c>
    </row>
    <row r="303" spans="1:7" hidden="1" x14ac:dyDescent="0.25">
      <c r="A303" s="74">
        <v>43</v>
      </c>
      <c r="B303" s="231" t="s">
        <v>214</v>
      </c>
      <c r="C303" s="231"/>
      <c r="D303" s="60" t="s">
        <v>175</v>
      </c>
      <c r="E303" s="77">
        <v>0</v>
      </c>
      <c r="F303" s="78">
        <v>50</v>
      </c>
      <c r="G303" s="78">
        <f t="shared" si="4"/>
        <v>0</v>
      </c>
    </row>
    <row r="304" spans="1:7" hidden="1" x14ac:dyDescent="0.25">
      <c r="A304" s="74">
        <v>44</v>
      </c>
      <c r="B304" s="231" t="s">
        <v>215</v>
      </c>
      <c r="C304" s="231"/>
      <c r="D304" s="60" t="s">
        <v>175</v>
      </c>
      <c r="E304" s="77">
        <v>0</v>
      </c>
      <c r="F304" s="78">
        <v>50</v>
      </c>
      <c r="G304" s="78">
        <f t="shared" si="4"/>
        <v>0</v>
      </c>
    </row>
    <row r="305" spans="1:7" hidden="1" x14ac:dyDescent="0.25">
      <c r="A305" s="74">
        <v>45</v>
      </c>
      <c r="B305" s="231" t="s">
        <v>216</v>
      </c>
      <c r="C305" s="231"/>
      <c r="D305" s="60" t="s">
        <v>175</v>
      </c>
      <c r="E305" s="77">
        <v>0</v>
      </c>
      <c r="F305" s="78">
        <v>250</v>
      </c>
      <c r="G305" s="78">
        <f t="shared" si="4"/>
        <v>0</v>
      </c>
    </row>
    <row r="306" spans="1:7" hidden="1" x14ac:dyDescent="0.25">
      <c r="A306" s="74">
        <v>46</v>
      </c>
      <c r="B306" s="231" t="s">
        <v>177</v>
      </c>
      <c r="C306" s="231"/>
      <c r="D306" s="60" t="s">
        <v>175</v>
      </c>
      <c r="E306" s="77">
        <v>0</v>
      </c>
      <c r="F306" s="78">
        <v>250</v>
      </c>
      <c r="G306" s="78">
        <f t="shared" si="4"/>
        <v>0</v>
      </c>
    </row>
    <row r="307" spans="1:7" hidden="1" x14ac:dyDescent="0.25">
      <c r="A307" s="74">
        <v>47</v>
      </c>
      <c r="B307" s="231" t="s">
        <v>217</v>
      </c>
      <c r="C307" s="231"/>
      <c r="D307" s="60" t="s">
        <v>175</v>
      </c>
      <c r="E307" s="77">
        <v>0</v>
      </c>
      <c r="F307" s="78">
        <v>100</v>
      </c>
      <c r="G307" s="78">
        <f t="shared" si="4"/>
        <v>0</v>
      </c>
    </row>
    <row r="308" spans="1:7" hidden="1" x14ac:dyDescent="0.25">
      <c r="A308" s="74">
        <v>48</v>
      </c>
      <c r="B308" s="231" t="s">
        <v>218</v>
      </c>
      <c r="C308" s="231"/>
      <c r="D308" s="60" t="s">
        <v>175</v>
      </c>
      <c r="E308" s="77">
        <v>0</v>
      </c>
      <c r="F308" s="78">
        <v>100</v>
      </c>
      <c r="G308" s="78">
        <f t="shared" si="4"/>
        <v>0</v>
      </c>
    </row>
    <row r="309" spans="1:7" hidden="1" x14ac:dyDescent="0.25">
      <c r="A309" s="74">
        <v>49</v>
      </c>
      <c r="B309" s="231" t="s">
        <v>179</v>
      </c>
      <c r="C309" s="231"/>
      <c r="D309" s="60" t="s">
        <v>212</v>
      </c>
      <c r="E309" s="77">
        <v>0</v>
      </c>
      <c r="F309" s="78">
        <v>20</v>
      </c>
      <c r="G309" s="78">
        <f t="shared" si="4"/>
        <v>0</v>
      </c>
    </row>
    <row r="310" spans="1:7" hidden="1" x14ac:dyDescent="0.25">
      <c r="A310" s="74">
        <v>50</v>
      </c>
      <c r="B310" s="231" t="s">
        <v>219</v>
      </c>
      <c r="C310" s="231"/>
      <c r="D310" s="60" t="s">
        <v>212</v>
      </c>
      <c r="E310" s="77">
        <v>0</v>
      </c>
      <c r="F310" s="78">
        <v>25</v>
      </c>
      <c r="G310" s="78">
        <f t="shared" si="4"/>
        <v>0</v>
      </c>
    </row>
    <row r="311" spans="1:7" hidden="1" x14ac:dyDescent="0.25">
      <c r="A311" s="74">
        <v>51</v>
      </c>
      <c r="B311" s="231" t="s">
        <v>220</v>
      </c>
      <c r="C311" s="231"/>
      <c r="D311" s="60" t="s">
        <v>175</v>
      </c>
      <c r="E311" s="77">
        <v>0</v>
      </c>
      <c r="F311" s="78">
        <v>200</v>
      </c>
      <c r="G311" s="78">
        <f t="shared" si="4"/>
        <v>0</v>
      </c>
    </row>
    <row r="312" spans="1:7" hidden="1" x14ac:dyDescent="0.25">
      <c r="A312" s="74">
        <v>52</v>
      </c>
      <c r="B312" s="231" t="s">
        <v>221</v>
      </c>
      <c r="C312" s="231"/>
      <c r="D312" s="60" t="s">
        <v>175</v>
      </c>
      <c r="E312" s="77">
        <v>0</v>
      </c>
      <c r="F312" s="78">
        <v>100</v>
      </c>
      <c r="G312" s="78">
        <f t="shared" si="4"/>
        <v>0</v>
      </c>
    </row>
    <row r="313" spans="1:7" hidden="1" x14ac:dyDescent="0.25">
      <c r="A313" s="74">
        <v>53</v>
      </c>
      <c r="B313" s="231" t="s">
        <v>180</v>
      </c>
      <c r="C313" s="231"/>
      <c r="D313" s="60" t="s">
        <v>175</v>
      </c>
      <c r="E313" s="77">
        <v>0</v>
      </c>
      <c r="F313" s="78">
        <v>30</v>
      </c>
      <c r="G313" s="78">
        <f t="shared" si="4"/>
        <v>0</v>
      </c>
    </row>
    <row r="314" spans="1:7" ht="15" hidden="1" customHeight="1" thickBot="1" x14ac:dyDescent="0.3">
      <c r="A314" s="74">
        <v>54</v>
      </c>
      <c r="B314" s="231" t="s">
        <v>179</v>
      </c>
      <c r="C314" s="231"/>
      <c r="D314" s="60" t="s">
        <v>175</v>
      </c>
      <c r="E314" s="77">
        <v>0</v>
      </c>
      <c r="F314" s="78">
        <v>20</v>
      </c>
      <c r="G314" s="78">
        <f t="shared" si="4"/>
        <v>0</v>
      </c>
    </row>
    <row r="315" spans="1:7" hidden="1" x14ac:dyDescent="0.25">
      <c r="A315" s="74">
        <v>55</v>
      </c>
      <c r="B315" s="231" t="s">
        <v>262</v>
      </c>
      <c r="C315" s="231"/>
      <c r="D315" s="60" t="s">
        <v>175</v>
      </c>
      <c r="E315" s="77">
        <v>0</v>
      </c>
      <c r="F315" s="78">
        <v>90</v>
      </c>
      <c r="G315" s="78">
        <f t="shared" ref="G315:G345" si="5">F315*E315</f>
        <v>0</v>
      </c>
    </row>
    <row r="316" spans="1:7" ht="13.5" hidden="1" customHeight="1" thickBot="1" x14ac:dyDescent="0.3">
      <c r="A316" s="74">
        <v>56</v>
      </c>
      <c r="B316" s="231" t="s">
        <v>220</v>
      </c>
      <c r="C316" s="231"/>
      <c r="D316" s="60" t="s">
        <v>175</v>
      </c>
      <c r="E316" s="77">
        <v>0</v>
      </c>
      <c r="F316" s="78">
        <v>150</v>
      </c>
      <c r="G316" s="78">
        <f t="shared" si="5"/>
        <v>0</v>
      </c>
    </row>
    <row r="317" spans="1:7" hidden="1" x14ac:dyDescent="0.25">
      <c r="A317" s="74">
        <v>57</v>
      </c>
      <c r="B317" s="231" t="s">
        <v>210</v>
      </c>
      <c r="C317" s="231"/>
      <c r="D317" s="60" t="s">
        <v>175</v>
      </c>
      <c r="E317" s="77">
        <v>0</v>
      </c>
      <c r="F317" s="78">
        <v>50</v>
      </c>
      <c r="G317" s="78">
        <f t="shared" si="5"/>
        <v>0</v>
      </c>
    </row>
    <row r="318" spans="1:7" ht="14.25" hidden="1" customHeight="1" thickBot="1" x14ac:dyDescent="0.3">
      <c r="A318" s="74">
        <v>58</v>
      </c>
      <c r="B318" s="231" t="s">
        <v>298</v>
      </c>
      <c r="C318" s="231"/>
      <c r="D318" s="60" t="s">
        <v>175</v>
      </c>
      <c r="E318" s="77">
        <v>0</v>
      </c>
      <c r="F318" s="78">
        <v>30</v>
      </c>
      <c r="G318" s="78">
        <f t="shared" si="5"/>
        <v>0</v>
      </c>
    </row>
    <row r="319" spans="1:7" hidden="1" x14ac:dyDescent="0.25">
      <c r="A319" s="74">
        <v>59</v>
      </c>
      <c r="B319" s="231" t="s">
        <v>213</v>
      </c>
      <c r="C319" s="231"/>
      <c r="D319" s="60" t="s">
        <v>175</v>
      </c>
      <c r="E319" s="77">
        <v>0</v>
      </c>
      <c r="F319" s="78">
        <v>50</v>
      </c>
      <c r="G319" s="78">
        <f t="shared" si="5"/>
        <v>0</v>
      </c>
    </row>
    <row r="320" spans="1:7" hidden="1" x14ac:dyDescent="0.25">
      <c r="A320" s="74">
        <v>60</v>
      </c>
      <c r="B320" s="231" t="s">
        <v>214</v>
      </c>
      <c r="C320" s="231"/>
      <c r="D320" s="60" t="s">
        <v>175</v>
      </c>
      <c r="E320" s="77">
        <v>0</v>
      </c>
      <c r="F320" s="78">
        <v>50</v>
      </c>
      <c r="G320" s="78">
        <f t="shared" si="5"/>
        <v>0</v>
      </c>
    </row>
    <row r="321" spans="1:7" hidden="1" x14ac:dyDescent="0.25">
      <c r="A321" s="74">
        <v>61</v>
      </c>
      <c r="B321" s="231" t="s">
        <v>215</v>
      </c>
      <c r="C321" s="231"/>
      <c r="D321" s="60" t="s">
        <v>175</v>
      </c>
      <c r="E321" s="77">
        <v>0</v>
      </c>
      <c r="F321" s="78">
        <v>50</v>
      </c>
      <c r="G321" s="78">
        <f t="shared" si="5"/>
        <v>0</v>
      </c>
    </row>
    <row r="322" spans="1:7" hidden="1" x14ac:dyDescent="0.25">
      <c r="A322" s="74">
        <v>62</v>
      </c>
      <c r="B322" s="231" t="s">
        <v>216</v>
      </c>
      <c r="C322" s="231"/>
      <c r="D322" s="60" t="s">
        <v>175</v>
      </c>
      <c r="E322" s="77">
        <v>0</v>
      </c>
      <c r="F322" s="78">
        <v>250</v>
      </c>
      <c r="G322" s="78">
        <f t="shared" si="5"/>
        <v>0</v>
      </c>
    </row>
    <row r="323" spans="1:7" hidden="1" x14ac:dyDescent="0.25">
      <c r="A323" s="74">
        <v>63</v>
      </c>
      <c r="B323" s="231" t="s">
        <v>177</v>
      </c>
      <c r="C323" s="231"/>
      <c r="D323" s="60" t="s">
        <v>175</v>
      </c>
      <c r="E323" s="77">
        <v>0</v>
      </c>
      <c r="F323" s="78">
        <v>250</v>
      </c>
      <c r="G323" s="78">
        <f t="shared" si="5"/>
        <v>0</v>
      </c>
    </row>
    <row r="324" spans="1:7" hidden="1" x14ac:dyDescent="0.25">
      <c r="A324" s="74">
        <v>64</v>
      </c>
      <c r="B324" s="231" t="s">
        <v>217</v>
      </c>
      <c r="C324" s="231"/>
      <c r="D324" s="60" t="s">
        <v>175</v>
      </c>
      <c r="E324" s="77">
        <v>0</v>
      </c>
      <c r="F324" s="78">
        <v>100</v>
      </c>
      <c r="G324" s="78">
        <f t="shared" si="5"/>
        <v>0</v>
      </c>
    </row>
    <row r="325" spans="1:7" hidden="1" x14ac:dyDescent="0.25">
      <c r="A325" s="74">
        <v>65</v>
      </c>
      <c r="B325" s="231" t="s">
        <v>218</v>
      </c>
      <c r="C325" s="231"/>
      <c r="D325" s="60" t="s">
        <v>175</v>
      </c>
      <c r="E325" s="77">
        <v>0</v>
      </c>
      <c r="F325" s="78">
        <v>100</v>
      </c>
      <c r="G325" s="78">
        <f t="shared" si="5"/>
        <v>0</v>
      </c>
    </row>
    <row r="326" spans="1:7" hidden="1" x14ac:dyDescent="0.25">
      <c r="A326" s="74">
        <v>66</v>
      </c>
      <c r="B326" s="231" t="s">
        <v>179</v>
      </c>
      <c r="C326" s="231"/>
      <c r="D326" s="60" t="s">
        <v>212</v>
      </c>
      <c r="E326" s="77">
        <v>0</v>
      </c>
      <c r="F326" s="78">
        <v>20</v>
      </c>
      <c r="G326" s="78">
        <f t="shared" si="5"/>
        <v>0</v>
      </c>
    </row>
    <row r="327" spans="1:7" hidden="1" x14ac:dyDescent="0.25">
      <c r="A327" s="74">
        <v>67</v>
      </c>
      <c r="B327" s="231" t="s">
        <v>219</v>
      </c>
      <c r="C327" s="231"/>
      <c r="D327" s="60" t="s">
        <v>212</v>
      </c>
      <c r="E327" s="77">
        <v>0</v>
      </c>
      <c r="F327" s="78">
        <v>25</v>
      </c>
      <c r="G327" s="78">
        <f t="shared" si="5"/>
        <v>0</v>
      </c>
    </row>
    <row r="328" spans="1:7" hidden="1" x14ac:dyDescent="0.25">
      <c r="A328" s="74">
        <v>68</v>
      </c>
      <c r="B328" s="231" t="s">
        <v>220</v>
      </c>
      <c r="C328" s="231"/>
      <c r="D328" s="60" t="s">
        <v>175</v>
      </c>
      <c r="E328" s="77">
        <v>0</v>
      </c>
      <c r="F328" s="78">
        <v>200</v>
      </c>
      <c r="G328" s="78">
        <f t="shared" si="5"/>
        <v>0</v>
      </c>
    </row>
    <row r="329" spans="1:7" hidden="1" x14ac:dyDescent="0.25">
      <c r="A329" s="74">
        <v>69</v>
      </c>
      <c r="B329" s="231" t="s">
        <v>221</v>
      </c>
      <c r="C329" s="231"/>
      <c r="D329" s="60" t="s">
        <v>175</v>
      </c>
      <c r="E329" s="77">
        <v>0</v>
      </c>
      <c r="F329" s="78">
        <v>100</v>
      </c>
      <c r="G329" s="78">
        <f t="shared" si="5"/>
        <v>0</v>
      </c>
    </row>
    <row r="330" spans="1:7" hidden="1" x14ac:dyDescent="0.25">
      <c r="A330" s="74">
        <v>70</v>
      </c>
      <c r="B330" s="231" t="s">
        <v>180</v>
      </c>
      <c r="C330" s="231"/>
      <c r="D330" s="60" t="s">
        <v>175</v>
      </c>
      <c r="E330" s="77">
        <v>0</v>
      </c>
      <c r="F330" s="78">
        <v>30</v>
      </c>
      <c r="G330" s="78">
        <f t="shared" si="5"/>
        <v>0</v>
      </c>
    </row>
    <row r="331" spans="1:7" ht="15" hidden="1" customHeight="1" thickBot="1" x14ac:dyDescent="0.3">
      <c r="A331" s="74">
        <v>71</v>
      </c>
      <c r="B331" s="231" t="s">
        <v>219</v>
      </c>
      <c r="C331" s="231"/>
      <c r="D331" s="60" t="s">
        <v>175</v>
      </c>
      <c r="E331" s="77">
        <v>0</v>
      </c>
      <c r="F331" s="78">
        <v>80</v>
      </c>
      <c r="G331" s="78">
        <f t="shared" si="5"/>
        <v>0</v>
      </c>
    </row>
    <row r="332" spans="1:7" hidden="1" x14ac:dyDescent="0.25">
      <c r="A332" s="74">
        <v>72</v>
      </c>
      <c r="B332" s="231" t="s">
        <v>222</v>
      </c>
      <c r="C332" s="231"/>
      <c r="D332" s="60" t="s">
        <v>175</v>
      </c>
      <c r="E332" s="77">
        <v>0</v>
      </c>
      <c r="F332" s="78">
        <v>250</v>
      </c>
      <c r="G332" s="78">
        <f t="shared" si="5"/>
        <v>0</v>
      </c>
    </row>
    <row r="333" spans="1:7" hidden="1" x14ac:dyDescent="0.25">
      <c r="A333" s="74">
        <v>73</v>
      </c>
      <c r="B333" s="231" t="s">
        <v>223</v>
      </c>
      <c r="C333" s="231"/>
      <c r="D333" s="60" t="s">
        <v>178</v>
      </c>
      <c r="E333" s="77">
        <v>0</v>
      </c>
      <c r="F333" s="78">
        <v>500</v>
      </c>
      <c r="G333" s="78">
        <f t="shared" si="5"/>
        <v>0</v>
      </c>
    </row>
    <row r="334" spans="1:7" hidden="1" x14ac:dyDescent="0.25">
      <c r="A334" s="74">
        <v>74</v>
      </c>
      <c r="B334" s="231" t="s">
        <v>224</v>
      </c>
      <c r="C334" s="231"/>
      <c r="D334" s="60" t="s">
        <v>178</v>
      </c>
      <c r="E334" s="77">
        <v>0</v>
      </c>
      <c r="F334" s="78">
        <v>250</v>
      </c>
      <c r="G334" s="78">
        <f t="shared" si="5"/>
        <v>0</v>
      </c>
    </row>
    <row r="335" spans="1:7" hidden="1" x14ac:dyDescent="0.25">
      <c r="A335" s="74">
        <v>75</v>
      </c>
      <c r="B335" s="231" t="s">
        <v>225</v>
      </c>
      <c r="C335" s="231"/>
      <c r="D335" s="60" t="s">
        <v>178</v>
      </c>
      <c r="E335" s="77">
        <v>0</v>
      </c>
      <c r="F335" s="78">
        <v>50</v>
      </c>
      <c r="G335" s="78">
        <f t="shared" si="5"/>
        <v>0</v>
      </c>
    </row>
    <row r="336" spans="1:7" hidden="1" x14ac:dyDescent="0.25">
      <c r="A336" s="74">
        <v>76</v>
      </c>
      <c r="B336" s="231" t="s">
        <v>226</v>
      </c>
      <c r="C336" s="231"/>
      <c r="D336" s="60" t="s">
        <v>175</v>
      </c>
      <c r="E336" s="77">
        <v>0</v>
      </c>
      <c r="F336" s="78">
        <v>30</v>
      </c>
      <c r="G336" s="78">
        <f t="shared" si="5"/>
        <v>0</v>
      </c>
    </row>
    <row r="337" spans="1:7" hidden="1" x14ac:dyDescent="0.25">
      <c r="A337" s="74">
        <v>77</v>
      </c>
      <c r="B337" s="231" t="s">
        <v>227</v>
      </c>
      <c r="C337" s="231"/>
      <c r="D337" s="60" t="s">
        <v>228</v>
      </c>
      <c r="E337" s="77">
        <v>0</v>
      </c>
      <c r="F337" s="78">
        <v>250</v>
      </c>
      <c r="G337" s="78">
        <f t="shared" si="5"/>
        <v>0</v>
      </c>
    </row>
    <row r="338" spans="1:7" hidden="1" x14ac:dyDescent="0.25">
      <c r="A338" s="74">
        <v>78</v>
      </c>
      <c r="B338" s="231" t="s">
        <v>229</v>
      </c>
      <c r="C338" s="231"/>
      <c r="D338" s="60" t="s">
        <v>175</v>
      </c>
      <c r="E338" s="77">
        <v>0</v>
      </c>
      <c r="F338" s="78">
        <v>150</v>
      </c>
      <c r="G338" s="78">
        <f t="shared" si="5"/>
        <v>0</v>
      </c>
    </row>
    <row r="339" spans="1:7" hidden="1" x14ac:dyDescent="0.25">
      <c r="A339" s="74">
        <v>79</v>
      </c>
      <c r="B339" s="231" t="s">
        <v>230</v>
      </c>
      <c r="C339" s="231"/>
      <c r="D339" s="60" t="s">
        <v>175</v>
      </c>
      <c r="E339" s="77">
        <v>0</v>
      </c>
      <c r="F339" s="78">
        <v>100</v>
      </c>
      <c r="G339" s="78">
        <f t="shared" si="5"/>
        <v>0</v>
      </c>
    </row>
    <row r="340" spans="1:7" hidden="1" x14ac:dyDescent="0.25">
      <c r="A340" s="74">
        <v>80</v>
      </c>
      <c r="B340" s="231" t="s">
        <v>181</v>
      </c>
      <c r="C340" s="231"/>
      <c r="D340" s="60" t="s">
        <v>175</v>
      </c>
      <c r="E340" s="77">
        <v>0</v>
      </c>
      <c r="F340" s="78">
        <v>50</v>
      </c>
      <c r="G340" s="78">
        <f t="shared" si="5"/>
        <v>0</v>
      </c>
    </row>
    <row r="341" spans="1:7" hidden="1" x14ac:dyDescent="0.25">
      <c r="A341" s="74">
        <v>81</v>
      </c>
      <c r="B341" s="231" t="s">
        <v>231</v>
      </c>
      <c r="C341" s="231"/>
      <c r="D341" s="60" t="s">
        <v>178</v>
      </c>
      <c r="E341" s="77">
        <v>0</v>
      </c>
      <c r="F341" s="78">
        <v>800</v>
      </c>
      <c r="G341" s="78">
        <f t="shared" si="5"/>
        <v>0</v>
      </c>
    </row>
    <row r="342" spans="1:7" hidden="1" x14ac:dyDescent="0.25">
      <c r="A342" s="74">
        <v>82</v>
      </c>
      <c r="B342" s="231" t="s">
        <v>299</v>
      </c>
      <c r="C342" s="231"/>
      <c r="D342" s="60" t="s">
        <v>175</v>
      </c>
      <c r="E342" s="77">
        <v>0</v>
      </c>
      <c r="F342" s="78">
        <v>1500</v>
      </c>
      <c r="G342" s="78">
        <f t="shared" si="5"/>
        <v>0</v>
      </c>
    </row>
    <row r="343" spans="1:7" ht="17.25" hidden="1" customHeight="1" x14ac:dyDescent="0.25">
      <c r="A343" s="74">
        <v>83</v>
      </c>
      <c r="B343" s="231" t="s">
        <v>232</v>
      </c>
      <c r="C343" s="231"/>
      <c r="D343" s="60" t="s">
        <v>212</v>
      </c>
      <c r="E343" s="77">
        <v>0</v>
      </c>
      <c r="F343" s="78">
        <v>200</v>
      </c>
      <c r="G343" s="78">
        <f t="shared" si="5"/>
        <v>0</v>
      </c>
    </row>
    <row r="344" spans="1:7" ht="15" hidden="1" customHeight="1" x14ac:dyDescent="0.25">
      <c r="A344" s="74">
        <v>85</v>
      </c>
      <c r="B344" s="231" t="s">
        <v>233</v>
      </c>
      <c r="C344" s="231"/>
      <c r="D344" s="60" t="s">
        <v>175</v>
      </c>
      <c r="E344" s="77">
        <v>0</v>
      </c>
      <c r="F344" s="78">
        <v>100</v>
      </c>
      <c r="G344" s="78">
        <f t="shared" si="5"/>
        <v>0</v>
      </c>
    </row>
    <row r="345" spans="1:7" ht="15.75" hidden="1" customHeight="1" x14ac:dyDescent="0.25">
      <c r="A345" s="74">
        <v>86</v>
      </c>
      <c r="B345" s="231" t="s">
        <v>234</v>
      </c>
      <c r="C345" s="231"/>
      <c r="D345" s="60" t="s">
        <v>175</v>
      </c>
      <c r="E345" s="77">
        <v>0</v>
      </c>
      <c r="F345" s="78">
        <v>200</v>
      </c>
      <c r="G345" s="78">
        <f t="shared" si="5"/>
        <v>0</v>
      </c>
    </row>
    <row r="346" spans="1:7" x14ac:dyDescent="0.25">
      <c r="A346" s="79" t="s">
        <v>182</v>
      </c>
      <c r="B346" s="235" t="s">
        <v>183</v>
      </c>
      <c r="C346" s="235"/>
      <c r="D346" s="60"/>
      <c r="E346" s="77"/>
      <c r="F346" s="78"/>
      <c r="G346" s="80">
        <f>SUM(G347:G380)</f>
        <v>20570</v>
      </c>
    </row>
    <row r="347" spans="1:7" x14ac:dyDescent="0.25">
      <c r="A347" s="74">
        <v>1</v>
      </c>
      <c r="B347" s="231" t="s">
        <v>340</v>
      </c>
      <c r="C347" s="231"/>
      <c r="D347" s="60" t="s">
        <v>175</v>
      </c>
      <c r="E347" s="77">
        <v>20</v>
      </c>
      <c r="F347" s="78">
        <v>33</v>
      </c>
      <c r="G347" s="78">
        <f t="shared" ref="G347" si="6">F347*E347</f>
        <v>660</v>
      </c>
    </row>
    <row r="348" spans="1:7" x14ac:dyDescent="0.25">
      <c r="A348" s="74">
        <v>2</v>
      </c>
      <c r="B348" s="231" t="s">
        <v>300</v>
      </c>
      <c r="C348" s="231"/>
      <c r="D348" s="60" t="s">
        <v>175</v>
      </c>
      <c r="E348" s="77">
        <v>20</v>
      </c>
      <c r="F348" s="78">
        <v>50</v>
      </c>
      <c r="G348" s="78">
        <f t="shared" ref="G348:G356" si="7">F348*E348</f>
        <v>1000</v>
      </c>
    </row>
    <row r="349" spans="1:7" ht="13.5" customHeight="1" x14ac:dyDescent="0.25">
      <c r="A349" s="74">
        <v>3</v>
      </c>
      <c r="B349" s="231" t="s">
        <v>341</v>
      </c>
      <c r="C349" s="231"/>
      <c r="D349" s="60" t="s">
        <v>175</v>
      </c>
      <c r="E349" s="77">
        <v>25</v>
      </c>
      <c r="F349" s="78">
        <v>50</v>
      </c>
      <c r="G349" s="78">
        <f t="shared" si="7"/>
        <v>1250</v>
      </c>
    </row>
    <row r="350" spans="1:7" hidden="1" x14ac:dyDescent="0.25">
      <c r="A350" s="74">
        <v>4</v>
      </c>
      <c r="B350" s="231" t="s">
        <v>185</v>
      </c>
      <c r="C350" s="231"/>
      <c r="D350" s="60" t="s">
        <v>175</v>
      </c>
      <c r="E350" s="77">
        <v>0</v>
      </c>
      <c r="F350" s="78">
        <v>20</v>
      </c>
      <c r="G350" s="78">
        <f t="shared" si="7"/>
        <v>0</v>
      </c>
    </row>
    <row r="351" spans="1:7" hidden="1" x14ac:dyDescent="0.25">
      <c r="A351" s="74">
        <v>5</v>
      </c>
      <c r="B351" s="231" t="s">
        <v>237</v>
      </c>
      <c r="C351" s="231"/>
      <c r="D351" s="60" t="s">
        <v>175</v>
      </c>
      <c r="E351" s="77">
        <v>0</v>
      </c>
      <c r="F351" s="78">
        <v>50</v>
      </c>
      <c r="G351" s="78">
        <f t="shared" si="7"/>
        <v>0</v>
      </c>
    </row>
    <row r="352" spans="1:7" hidden="1" x14ac:dyDescent="0.25">
      <c r="A352" s="74">
        <v>6</v>
      </c>
      <c r="B352" s="231" t="s">
        <v>238</v>
      </c>
      <c r="C352" s="231"/>
      <c r="D352" s="60" t="s">
        <v>175</v>
      </c>
      <c r="E352" s="77">
        <v>0</v>
      </c>
      <c r="F352" s="78">
        <v>100</v>
      </c>
      <c r="G352" s="78">
        <f t="shared" si="7"/>
        <v>0</v>
      </c>
    </row>
    <row r="353" spans="1:7" hidden="1" x14ac:dyDescent="0.25">
      <c r="A353" s="74">
        <v>7</v>
      </c>
      <c r="B353" s="231" t="s">
        <v>239</v>
      </c>
      <c r="C353" s="231"/>
      <c r="D353" s="60" t="s">
        <v>175</v>
      </c>
      <c r="E353" s="77">
        <v>0</v>
      </c>
      <c r="F353" s="78">
        <v>60</v>
      </c>
      <c r="G353" s="78">
        <f t="shared" si="7"/>
        <v>0</v>
      </c>
    </row>
    <row r="354" spans="1:7" x14ac:dyDescent="0.25">
      <c r="A354" s="74">
        <v>8</v>
      </c>
      <c r="B354" s="231" t="s">
        <v>185</v>
      </c>
      <c r="C354" s="231"/>
      <c r="D354" s="60" t="s">
        <v>175</v>
      </c>
      <c r="E354" s="77">
        <v>30</v>
      </c>
      <c r="F354" s="78">
        <v>15</v>
      </c>
      <c r="G354" s="78">
        <f t="shared" si="7"/>
        <v>450</v>
      </c>
    </row>
    <row r="355" spans="1:7" x14ac:dyDescent="0.25">
      <c r="A355" s="74">
        <v>1</v>
      </c>
      <c r="B355" s="231" t="s">
        <v>327</v>
      </c>
      <c r="C355" s="231"/>
      <c r="D355" s="60" t="s">
        <v>259</v>
      </c>
      <c r="E355" s="77">
        <v>2</v>
      </c>
      <c r="F355" s="78">
        <v>300</v>
      </c>
      <c r="G355" s="78">
        <f>F355*E355</f>
        <v>600</v>
      </c>
    </row>
    <row r="356" spans="1:7" x14ac:dyDescent="0.25">
      <c r="A356" s="74">
        <v>9</v>
      </c>
      <c r="B356" s="231" t="s">
        <v>237</v>
      </c>
      <c r="C356" s="231"/>
      <c r="D356" s="60" t="s">
        <v>175</v>
      </c>
      <c r="E356" s="77">
        <v>15</v>
      </c>
      <c r="F356" s="78">
        <v>40</v>
      </c>
      <c r="G356" s="78">
        <f t="shared" si="7"/>
        <v>600</v>
      </c>
    </row>
    <row r="357" spans="1:7" x14ac:dyDescent="0.25">
      <c r="A357" s="74">
        <v>10</v>
      </c>
      <c r="B357" s="231" t="s">
        <v>342</v>
      </c>
      <c r="C357" s="231"/>
      <c r="D357" s="60" t="s">
        <v>175</v>
      </c>
      <c r="E357" s="77">
        <v>10</v>
      </c>
      <c r="F357" s="78">
        <v>180</v>
      </c>
      <c r="G357" s="78">
        <f t="shared" ref="G357:G373" si="8">F357*E357</f>
        <v>1800</v>
      </c>
    </row>
    <row r="358" spans="1:7" x14ac:dyDescent="0.25">
      <c r="A358" s="74">
        <v>4</v>
      </c>
      <c r="B358" s="231" t="s">
        <v>336</v>
      </c>
      <c r="C358" s="231"/>
      <c r="D358" s="60" t="s">
        <v>175</v>
      </c>
      <c r="E358" s="77">
        <v>1</v>
      </c>
      <c r="F358" s="78">
        <v>445</v>
      </c>
      <c r="G358" s="78">
        <f>F358*E358</f>
        <v>445</v>
      </c>
    </row>
    <row r="359" spans="1:7" x14ac:dyDescent="0.25">
      <c r="A359" s="74">
        <v>11</v>
      </c>
      <c r="B359" s="231" t="s">
        <v>301</v>
      </c>
      <c r="C359" s="231"/>
      <c r="D359" s="60" t="s">
        <v>175</v>
      </c>
      <c r="E359" s="77">
        <v>50</v>
      </c>
      <c r="F359" s="78">
        <v>7</v>
      </c>
      <c r="G359" s="78">
        <f t="shared" si="8"/>
        <v>350</v>
      </c>
    </row>
    <row r="360" spans="1:7" x14ac:dyDescent="0.25">
      <c r="A360" s="74">
        <v>12</v>
      </c>
      <c r="B360" s="231" t="s">
        <v>343</v>
      </c>
      <c r="C360" s="231"/>
      <c r="D360" s="60" t="s">
        <v>175</v>
      </c>
      <c r="E360" s="77">
        <v>8</v>
      </c>
      <c r="F360" s="78">
        <v>105</v>
      </c>
      <c r="G360" s="78">
        <f t="shared" si="8"/>
        <v>840</v>
      </c>
    </row>
    <row r="361" spans="1:7" x14ac:dyDescent="0.25">
      <c r="A361" s="74">
        <v>13</v>
      </c>
      <c r="B361" s="231" t="s">
        <v>344</v>
      </c>
      <c r="C361" s="231"/>
      <c r="D361" s="60" t="s">
        <v>175</v>
      </c>
      <c r="E361" s="77">
        <v>4</v>
      </c>
      <c r="F361" s="78">
        <v>250</v>
      </c>
      <c r="G361" s="78">
        <f t="shared" si="8"/>
        <v>1000</v>
      </c>
    </row>
    <row r="362" spans="1:7" x14ac:dyDescent="0.25">
      <c r="A362" s="74">
        <v>14</v>
      </c>
      <c r="B362" s="231" t="s">
        <v>345</v>
      </c>
      <c r="C362" s="231"/>
      <c r="D362" s="60" t="s">
        <v>175</v>
      </c>
      <c r="E362" s="77">
        <v>3</v>
      </c>
      <c r="F362" s="78">
        <v>700</v>
      </c>
      <c r="G362" s="78">
        <f t="shared" ref="G362:G369" si="9">F362*E362</f>
        <v>2100</v>
      </c>
    </row>
    <row r="363" spans="1:7" x14ac:dyDescent="0.25">
      <c r="A363" s="74">
        <v>15</v>
      </c>
      <c r="B363" s="231" t="s">
        <v>346</v>
      </c>
      <c r="C363" s="231"/>
      <c r="D363" s="60" t="s">
        <v>175</v>
      </c>
      <c r="E363" s="77">
        <v>50</v>
      </c>
      <c r="F363" s="78">
        <v>60</v>
      </c>
      <c r="G363" s="78">
        <f t="shared" si="9"/>
        <v>3000</v>
      </c>
    </row>
    <row r="364" spans="1:7" x14ac:dyDescent="0.25">
      <c r="A364" s="74">
        <v>16</v>
      </c>
      <c r="B364" s="231" t="s">
        <v>347</v>
      </c>
      <c r="C364" s="231"/>
      <c r="D364" s="60" t="s">
        <v>175</v>
      </c>
      <c r="E364" s="77">
        <v>5</v>
      </c>
      <c r="F364" s="78">
        <v>300</v>
      </c>
      <c r="G364" s="78">
        <f t="shared" si="9"/>
        <v>1500</v>
      </c>
    </row>
    <row r="365" spans="1:7" x14ac:dyDescent="0.25">
      <c r="A365" s="74">
        <v>17</v>
      </c>
      <c r="B365" s="231" t="s">
        <v>348</v>
      </c>
      <c r="C365" s="231"/>
      <c r="D365" s="60" t="s">
        <v>175</v>
      </c>
      <c r="E365" s="77">
        <v>1</v>
      </c>
      <c r="F365" s="78">
        <v>1600</v>
      </c>
      <c r="G365" s="78">
        <f t="shared" si="9"/>
        <v>1600</v>
      </c>
    </row>
    <row r="366" spans="1:7" x14ac:dyDescent="0.25">
      <c r="A366" s="74">
        <v>18</v>
      </c>
      <c r="B366" s="231" t="s">
        <v>349</v>
      </c>
      <c r="C366" s="231"/>
      <c r="D366" s="60" t="s">
        <v>175</v>
      </c>
      <c r="E366" s="77">
        <v>10</v>
      </c>
      <c r="F366" s="78">
        <v>150</v>
      </c>
      <c r="G366" s="78">
        <f t="shared" si="9"/>
        <v>1500</v>
      </c>
    </row>
    <row r="367" spans="1:7" ht="14.25" customHeight="1" x14ac:dyDescent="0.25">
      <c r="A367" s="74">
        <v>19</v>
      </c>
      <c r="B367" s="231" t="s">
        <v>350</v>
      </c>
      <c r="C367" s="231"/>
      <c r="D367" s="60" t="s">
        <v>175</v>
      </c>
      <c r="E367" s="77">
        <v>50</v>
      </c>
      <c r="F367" s="78">
        <v>31.5</v>
      </c>
      <c r="G367" s="78">
        <f t="shared" si="9"/>
        <v>1575</v>
      </c>
    </row>
    <row r="368" spans="1:7" hidden="1" x14ac:dyDescent="0.25">
      <c r="A368" s="74">
        <v>20</v>
      </c>
      <c r="B368" s="231" t="s">
        <v>302</v>
      </c>
      <c r="C368" s="231"/>
      <c r="D368" s="60" t="s">
        <v>175</v>
      </c>
      <c r="E368" s="77">
        <v>0</v>
      </c>
      <c r="F368" s="78">
        <v>3000</v>
      </c>
      <c r="G368" s="78">
        <f t="shared" si="9"/>
        <v>0</v>
      </c>
    </row>
    <row r="369" spans="1:7" ht="19.5" hidden="1" customHeight="1" thickBot="1" x14ac:dyDescent="0.3">
      <c r="A369" s="74">
        <v>21</v>
      </c>
      <c r="B369" s="231" t="s">
        <v>303</v>
      </c>
      <c r="C369" s="231"/>
      <c r="D369" s="60" t="s">
        <v>175</v>
      </c>
      <c r="E369" s="77">
        <v>0</v>
      </c>
      <c r="F369" s="78">
        <v>60</v>
      </c>
      <c r="G369" s="78">
        <f t="shared" si="9"/>
        <v>0</v>
      </c>
    </row>
    <row r="370" spans="1:7" hidden="1" x14ac:dyDescent="0.25">
      <c r="A370" s="74">
        <v>14</v>
      </c>
      <c r="B370" s="231" t="s">
        <v>304</v>
      </c>
      <c r="C370" s="231"/>
      <c r="D370" s="60" t="s">
        <v>178</v>
      </c>
      <c r="E370" s="77">
        <v>0</v>
      </c>
      <c r="F370" s="78">
        <v>400</v>
      </c>
      <c r="G370" s="78">
        <f t="shared" si="8"/>
        <v>0</v>
      </c>
    </row>
    <row r="371" spans="1:7" hidden="1" x14ac:dyDescent="0.25">
      <c r="A371" s="74">
        <v>15</v>
      </c>
      <c r="B371" s="231" t="s">
        <v>305</v>
      </c>
      <c r="C371" s="231"/>
      <c r="D371" s="60" t="s">
        <v>175</v>
      </c>
      <c r="E371" s="77">
        <v>0</v>
      </c>
      <c r="F371" s="78">
        <v>100</v>
      </c>
      <c r="G371" s="78">
        <f t="shared" si="8"/>
        <v>0</v>
      </c>
    </row>
    <row r="372" spans="1:7" hidden="1" x14ac:dyDescent="0.25">
      <c r="A372" s="74">
        <v>16</v>
      </c>
      <c r="B372" s="231" t="s">
        <v>306</v>
      </c>
      <c r="C372" s="231"/>
      <c r="D372" s="60" t="s">
        <v>175</v>
      </c>
      <c r="E372" s="77">
        <v>0</v>
      </c>
      <c r="F372" s="78">
        <v>90</v>
      </c>
      <c r="G372" s="78">
        <f t="shared" si="8"/>
        <v>0</v>
      </c>
    </row>
    <row r="373" spans="1:7" hidden="1" x14ac:dyDescent="0.25">
      <c r="A373" s="74">
        <v>17</v>
      </c>
      <c r="B373" s="231" t="s">
        <v>307</v>
      </c>
      <c r="C373" s="231"/>
      <c r="D373" s="60" t="s">
        <v>175</v>
      </c>
      <c r="E373" s="77">
        <v>0</v>
      </c>
      <c r="F373" s="78">
        <v>150</v>
      </c>
      <c r="G373" s="78">
        <f t="shared" si="8"/>
        <v>0</v>
      </c>
    </row>
    <row r="374" spans="1:7" hidden="1" x14ac:dyDescent="0.25">
      <c r="A374" s="74">
        <v>18</v>
      </c>
      <c r="B374" s="231" t="s">
        <v>308</v>
      </c>
      <c r="C374" s="231"/>
      <c r="D374" s="60" t="s">
        <v>175</v>
      </c>
      <c r="E374" s="77">
        <v>0</v>
      </c>
      <c r="F374" s="78">
        <v>650</v>
      </c>
      <c r="G374" s="78">
        <f t="shared" ref="G374:G380" si="10">F374*E374</f>
        <v>0</v>
      </c>
    </row>
    <row r="375" spans="1:7" hidden="1" x14ac:dyDescent="0.25">
      <c r="A375" s="74">
        <v>19</v>
      </c>
      <c r="B375" s="231" t="s">
        <v>309</v>
      </c>
      <c r="C375" s="231"/>
      <c r="D375" s="60" t="s">
        <v>175</v>
      </c>
      <c r="E375" s="77">
        <v>0</v>
      </c>
      <c r="F375" s="78">
        <v>800</v>
      </c>
      <c r="G375" s="78">
        <f t="shared" si="10"/>
        <v>0</v>
      </c>
    </row>
    <row r="376" spans="1:7" hidden="1" x14ac:dyDescent="0.25">
      <c r="A376" s="74">
        <v>20</v>
      </c>
      <c r="B376" s="231" t="s">
        <v>310</v>
      </c>
      <c r="C376" s="231"/>
      <c r="D376" s="60" t="s">
        <v>175</v>
      </c>
      <c r="E376" s="77">
        <v>0</v>
      </c>
      <c r="F376" s="78">
        <v>950</v>
      </c>
      <c r="G376" s="78">
        <f t="shared" si="10"/>
        <v>0</v>
      </c>
    </row>
    <row r="377" spans="1:7" hidden="1" x14ac:dyDescent="0.25">
      <c r="A377" s="74">
        <v>18</v>
      </c>
      <c r="B377" s="231" t="s">
        <v>311</v>
      </c>
      <c r="C377" s="231"/>
      <c r="D377" s="60" t="s">
        <v>175</v>
      </c>
      <c r="E377" s="77">
        <v>0</v>
      </c>
      <c r="F377" s="78">
        <v>1200</v>
      </c>
      <c r="G377" s="78">
        <f t="shared" si="10"/>
        <v>0</v>
      </c>
    </row>
    <row r="378" spans="1:7" hidden="1" x14ac:dyDescent="0.25">
      <c r="A378" s="74">
        <v>19</v>
      </c>
      <c r="B378" s="231" t="s">
        <v>312</v>
      </c>
      <c r="C378" s="231"/>
      <c r="D378" s="60" t="s">
        <v>175</v>
      </c>
      <c r="E378" s="77">
        <v>0</v>
      </c>
      <c r="F378" s="78">
        <v>200</v>
      </c>
      <c r="G378" s="78">
        <f t="shared" si="10"/>
        <v>0</v>
      </c>
    </row>
    <row r="379" spans="1:7" hidden="1" x14ac:dyDescent="0.25">
      <c r="A379" s="74">
        <v>20</v>
      </c>
      <c r="B379" s="231" t="s">
        <v>313</v>
      </c>
      <c r="C379" s="231"/>
      <c r="D379" s="60" t="s">
        <v>175</v>
      </c>
      <c r="E379" s="77">
        <v>0</v>
      </c>
      <c r="F379" s="78">
        <v>200</v>
      </c>
      <c r="G379" s="78">
        <f t="shared" si="10"/>
        <v>0</v>
      </c>
    </row>
    <row r="380" spans="1:7" ht="14.25" customHeight="1" x14ac:dyDescent="0.25">
      <c r="A380" s="74">
        <v>21</v>
      </c>
      <c r="B380" s="231" t="s">
        <v>352</v>
      </c>
      <c r="C380" s="231"/>
      <c r="D380" s="60" t="s">
        <v>175</v>
      </c>
      <c r="E380" s="77">
        <v>20</v>
      </c>
      <c r="F380" s="78">
        <v>15</v>
      </c>
      <c r="G380" s="78">
        <f t="shared" si="10"/>
        <v>300</v>
      </c>
    </row>
    <row r="381" spans="1:7" x14ac:dyDescent="0.25">
      <c r="A381" s="79" t="s">
        <v>242</v>
      </c>
      <c r="B381" s="235" t="s">
        <v>337</v>
      </c>
      <c r="C381" s="235"/>
      <c r="D381" s="60"/>
      <c r="E381" s="77"/>
      <c r="F381" s="78"/>
      <c r="G381" s="80">
        <f>G382+G383</f>
        <v>2250</v>
      </c>
    </row>
    <row r="382" spans="1:7" x14ac:dyDescent="0.25">
      <c r="A382" s="74"/>
      <c r="B382" s="236" t="s">
        <v>338</v>
      </c>
      <c r="C382" s="236"/>
      <c r="D382" s="60" t="s">
        <v>175</v>
      </c>
      <c r="E382" s="77">
        <v>15</v>
      </c>
      <c r="F382" s="78">
        <v>75</v>
      </c>
      <c r="G382" s="121">
        <f>F382*E382</f>
        <v>1125</v>
      </c>
    </row>
    <row r="383" spans="1:7" x14ac:dyDescent="0.25">
      <c r="A383" s="74"/>
      <c r="B383" s="236" t="s">
        <v>339</v>
      </c>
      <c r="C383" s="236"/>
      <c r="D383" s="60" t="s">
        <v>175</v>
      </c>
      <c r="E383" s="77">
        <v>15</v>
      </c>
      <c r="F383" s="78">
        <v>75</v>
      </c>
      <c r="G383" s="121">
        <f>F383*E383</f>
        <v>1125</v>
      </c>
    </row>
    <row r="384" spans="1:7" x14ac:dyDescent="0.25">
      <c r="A384" s="79" t="s">
        <v>184</v>
      </c>
      <c r="B384" s="235" t="s">
        <v>244</v>
      </c>
      <c r="C384" s="235"/>
      <c r="D384" s="60" t="s">
        <v>175</v>
      </c>
      <c r="E384" s="77">
        <v>1</v>
      </c>
      <c r="F384" s="78">
        <v>1000</v>
      </c>
      <c r="G384" s="80">
        <f>F384*E384</f>
        <v>1000</v>
      </c>
    </row>
    <row r="385" spans="1:7" x14ac:dyDescent="0.25">
      <c r="A385" s="79" t="s">
        <v>243</v>
      </c>
      <c r="B385" s="235" t="s">
        <v>245</v>
      </c>
      <c r="C385" s="235"/>
      <c r="D385" s="60"/>
      <c r="E385" s="77"/>
      <c r="F385" s="78"/>
      <c r="G385" s="80">
        <f>SUM(G386:G394)</f>
        <v>5520</v>
      </c>
    </row>
    <row r="386" spans="1:7" x14ac:dyDescent="0.25">
      <c r="A386" s="74">
        <v>2</v>
      </c>
      <c r="B386" s="231" t="s">
        <v>291</v>
      </c>
      <c r="C386" s="231"/>
      <c r="D386" s="60" t="s">
        <v>259</v>
      </c>
      <c r="E386" s="77">
        <v>10</v>
      </c>
      <c r="F386" s="78">
        <v>100</v>
      </c>
      <c r="G386" s="78">
        <f t="shared" ref="G386" si="11">F386*E386</f>
        <v>1000</v>
      </c>
    </row>
    <row r="387" spans="1:7" x14ac:dyDescent="0.25">
      <c r="A387" s="74">
        <v>3</v>
      </c>
      <c r="B387" s="231" t="s">
        <v>328</v>
      </c>
      <c r="C387" s="231"/>
      <c r="D387" s="60" t="s">
        <v>175</v>
      </c>
      <c r="E387" s="77">
        <v>10</v>
      </c>
      <c r="F387" s="78">
        <v>50</v>
      </c>
      <c r="G387" s="78">
        <f>F387*E387</f>
        <v>500</v>
      </c>
    </row>
    <row r="388" spans="1:7" x14ac:dyDescent="0.25">
      <c r="A388" s="74">
        <v>4</v>
      </c>
      <c r="B388" s="231" t="s">
        <v>329</v>
      </c>
      <c r="C388" s="231"/>
      <c r="D388" s="60" t="s">
        <v>259</v>
      </c>
      <c r="E388" s="77">
        <v>10</v>
      </c>
      <c r="F388" s="78">
        <v>30</v>
      </c>
      <c r="G388" s="78">
        <f>F388*E388</f>
        <v>300</v>
      </c>
    </row>
    <row r="389" spans="1:7" x14ac:dyDescent="0.25">
      <c r="A389" s="74">
        <v>1</v>
      </c>
      <c r="B389" s="231" t="s">
        <v>333</v>
      </c>
      <c r="C389" s="231"/>
      <c r="D389" s="60" t="s">
        <v>259</v>
      </c>
      <c r="E389" s="77">
        <v>10</v>
      </c>
      <c r="F389" s="78">
        <v>100</v>
      </c>
      <c r="G389" s="78">
        <f t="shared" ref="G389:G390" si="12">F389*E389</f>
        <v>1000</v>
      </c>
    </row>
    <row r="390" spans="1:7" x14ac:dyDescent="0.25">
      <c r="A390" s="74">
        <v>2</v>
      </c>
      <c r="B390" s="231" t="s">
        <v>334</v>
      </c>
      <c r="C390" s="231"/>
      <c r="D390" s="60" t="s">
        <v>175</v>
      </c>
      <c r="E390" s="77">
        <v>5</v>
      </c>
      <c r="F390" s="78">
        <v>120</v>
      </c>
      <c r="G390" s="78">
        <f t="shared" si="12"/>
        <v>600</v>
      </c>
    </row>
    <row r="391" spans="1:7" x14ac:dyDescent="0.25">
      <c r="A391" s="74">
        <v>3</v>
      </c>
      <c r="B391" s="231" t="s">
        <v>335</v>
      </c>
      <c r="C391" s="231"/>
      <c r="D391" s="60" t="s">
        <v>175</v>
      </c>
      <c r="E391" s="77">
        <v>5</v>
      </c>
      <c r="F391" s="78">
        <v>100</v>
      </c>
      <c r="G391" s="78">
        <f t="shared" ref="G391:G396" si="13">F391*E391</f>
        <v>500</v>
      </c>
    </row>
    <row r="392" spans="1:7" x14ac:dyDescent="0.25">
      <c r="A392" s="74">
        <v>5</v>
      </c>
      <c r="B392" s="231" t="s">
        <v>330</v>
      </c>
      <c r="C392" s="231"/>
      <c r="D392" s="60" t="s">
        <v>175</v>
      </c>
      <c r="E392" s="77">
        <v>50</v>
      </c>
      <c r="F392" s="78">
        <v>10</v>
      </c>
      <c r="G392" s="78">
        <f t="shared" si="13"/>
        <v>500</v>
      </c>
    </row>
    <row r="393" spans="1:7" x14ac:dyDescent="0.25">
      <c r="A393" s="74">
        <v>6</v>
      </c>
      <c r="B393" s="231" t="s">
        <v>331</v>
      </c>
      <c r="C393" s="231"/>
      <c r="D393" s="60" t="s">
        <v>175</v>
      </c>
      <c r="E393" s="77">
        <v>10</v>
      </c>
      <c r="F393" s="78">
        <v>100</v>
      </c>
      <c r="G393" s="78">
        <f t="shared" si="13"/>
        <v>1000</v>
      </c>
    </row>
    <row r="394" spans="1:7" ht="14.25" customHeight="1" x14ac:dyDescent="0.25">
      <c r="A394" s="74">
        <v>7</v>
      </c>
      <c r="B394" s="231" t="s">
        <v>332</v>
      </c>
      <c r="C394" s="231"/>
      <c r="D394" s="60" t="s">
        <v>241</v>
      </c>
      <c r="E394" s="77">
        <v>10</v>
      </c>
      <c r="F394" s="78">
        <v>12</v>
      </c>
      <c r="G394" s="78">
        <f t="shared" si="13"/>
        <v>120</v>
      </c>
    </row>
    <row r="395" spans="1:7" hidden="1" x14ac:dyDescent="0.25">
      <c r="A395" s="74" t="s">
        <v>252</v>
      </c>
      <c r="B395" s="235" t="s">
        <v>257</v>
      </c>
      <c r="C395" s="235"/>
      <c r="D395" s="60" t="s">
        <v>175</v>
      </c>
      <c r="E395" s="77">
        <v>0</v>
      </c>
      <c r="F395" s="78">
        <v>500</v>
      </c>
      <c r="G395" s="80">
        <f t="shared" si="13"/>
        <v>0</v>
      </c>
    </row>
    <row r="396" spans="1:7" hidden="1" x14ac:dyDescent="0.25">
      <c r="A396" s="74" t="s">
        <v>260</v>
      </c>
      <c r="B396" s="235" t="s">
        <v>258</v>
      </c>
      <c r="C396" s="235"/>
      <c r="D396" s="60" t="s">
        <v>259</v>
      </c>
      <c r="E396" s="77">
        <v>0</v>
      </c>
      <c r="F396" s="78">
        <v>120</v>
      </c>
      <c r="G396" s="80">
        <f t="shared" si="13"/>
        <v>0</v>
      </c>
    </row>
    <row r="397" spans="1:7" ht="14.25" customHeight="1" x14ac:dyDescent="0.25">
      <c r="A397" s="123"/>
      <c r="B397" s="124" t="s">
        <v>270</v>
      </c>
      <c r="C397" s="125"/>
      <c r="D397" s="125"/>
      <c r="E397" s="126"/>
      <c r="F397" s="127"/>
      <c r="G397" s="128">
        <f>G396+G395+G385+G384+G381+G346+G260</f>
        <v>35340</v>
      </c>
    </row>
    <row r="398" spans="1:7" hidden="1" x14ac:dyDescent="0.25">
      <c r="A398" s="74" t="s">
        <v>176</v>
      </c>
      <c r="B398" s="109" t="s">
        <v>186</v>
      </c>
      <c r="C398" s="60"/>
      <c r="D398" s="60" t="s">
        <v>187</v>
      </c>
      <c r="E398" s="77">
        <v>0</v>
      </c>
      <c r="F398" s="78">
        <v>25</v>
      </c>
      <c r="G398" s="78">
        <f>F398*E398</f>
        <v>0</v>
      </c>
    </row>
    <row r="399" spans="1:7" ht="13.5" hidden="1" customHeight="1" thickBot="1" x14ac:dyDescent="0.3">
      <c r="A399" s="74"/>
      <c r="B399" s="109" t="s">
        <v>188</v>
      </c>
      <c r="C399" s="60"/>
      <c r="D399" s="60"/>
      <c r="E399" s="77"/>
      <c r="F399" s="78"/>
      <c r="G399" s="80">
        <f>G398</f>
        <v>0</v>
      </c>
    </row>
    <row r="400" spans="1:7" ht="18" customHeight="1" x14ac:dyDescent="0.25">
      <c r="A400" s="74">
        <v>1</v>
      </c>
      <c r="B400" s="231" t="s">
        <v>240</v>
      </c>
      <c r="C400" s="231"/>
      <c r="D400" s="108" t="s">
        <v>241</v>
      </c>
      <c r="E400" s="132">
        <v>6285.7142857142853</v>
      </c>
      <c r="F400" s="78">
        <v>35</v>
      </c>
      <c r="G400" s="78">
        <f>E400*F400</f>
        <v>220000</v>
      </c>
    </row>
    <row r="401" spans="1:7" ht="18" customHeight="1" x14ac:dyDescent="0.25">
      <c r="A401" s="74">
        <v>2</v>
      </c>
      <c r="B401" s="231" t="s">
        <v>389</v>
      </c>
      <c r="C401" s="231"/>
      <c r="D401" s="60" t="s">
        <v>241</v>
      </c>
      <c r="E401" s="132">
        <v>42.039000000000001</v>
      </c>
      <c r="F401" s="78">
        <v>35</v>
      </c>
      <c r="G401" s="78">
        <v>1471.39</v>
      </c>
    </row>
    <row r="402" spans="1:7" hidden="1" x14ac:dyDescent="0.25">
      <c r="A402" s="74">
        <v>2</v>
      </c>
      <c r="B402" s="231" t="s">
        <v>290</v>
      </c>
      <c r="C402" s="231"/>
      <c r="D402" s="60" t="s">
        <v>175</v>
      </c>
      <c r="E402" s="77"/>
      <c r="F402" s="78">
        <v>5000</v>
      </c>
      <c r="G402" s="78"/>
    </row>
    <row r="403" spans="1:7" ht="15" customHeight="1" x14ac:dyDescent="0.25">
      <c r="A403" s="123"/>
      <c r="B403" s="124" t="s">
        <v>264</v>
      </c>
      <c r="C403" s="125"/>
      <c r="D403" s="125"/>
      <c r="E403" s="126"/>
      <c r="F403" s="127"/>
      <c r="G403" s="128">
        <f>G400+G401</f>
        <v>221471.39</v>
      </c>
    </row>
    <row r="404" spans="1:7" x14ac:dyDescent="0.25">
      <c r="A404" s="74">
        <v>1</v>
      </c>
      <c r="B404" s="231" t="s">
        <v>386</v>
      </c>
      <c r="C404" s="231"/>
      <c r="D404" s="60" t="s">
        <v>187</v>
      </c>
      <c r="E404" s="77">
        <v>2100</v>
      </c>
      <c r="F404" s="78">
        <v>40</v>
      </c>
      <c r="G404" s="78">
        <f>F404*E404</f>
        <v>84000</v>
      </c>
    </row>
    <row r="405" spans="1:7" x14ac:dyDescent="0.25">
      <c r="A405" s="74">
        <v>2</v>
      </c>
      <c r="B405" s="231" t="s">
        <v>386</v>
      </c>
      <c r="C405" s="231"/>
      <c r="D405" s="60" t="s">
        <v>187</v>
      </c>
      <c r="E405" s="77">
        <v>2075</v>
      </c>
      <c r="F405" s="78">
        <v>80</v>
      </c>
      <c r="G405" s="78">
        <f>F405*E405</f>
        <v>166000</v>
      </c>
    </row>
    <row r="406" spans="1:7" ht="15" customHeight="1" x14ac:dyDescent="0.25">
      <c r="A406" s="123"/>
      <c r="B406" s="124" t="s">
        <v>314</v>
      </c>
      <c r="C406" s="125"/>
      <c r="D406" s="125"/>
      <c r="E406" s="126"/>
      <c r="F406" s="127"/>
      <c r="G406" s="128">
        <f>G404+G405</f>
        <v>250000</v>
      </c>
    </row>
    <row r="407" spans="1:7" x14ac:dyDescent="0.25">
      <c r="A407" s="135">
        <v>1</v>
      </c>
      <c r="B407" s="231" t="s">
        <v>391</v>
      </c>
      <c r="C407" s="231"/>
      <c r="D407" s="136" t="s">
        <v>187</v>
      </c>
      <c r="E407" s="134">
        <v>26.984000000000002</v>
      </c>
      <c r="F407" s="78">
        <v>63</v>
      </c>
      <c r="G407" s="78">
        <v>1700</v>
      </c>
    </row>
    <row r="408" spans="1:7" x14ac:dyDescent="0.25">
      <c r="A408" s="74">
        <v>2</v>
      </c>
      <c r="B408" s="231" t="s">
        <v>390</v>
      </c>
      <c r="C408" s="231"/>
      <c r="D408" s="108" t="s">
        <v>187</v>
      </c>
      <c r="E408" s="132">
        <v>611.11109999999996</v>
      </c>
      <c r="F408" s="78">
        <v>63</v>
      </c>
      <c r="G408" s="78">
        <f>F408*E408</f>
        <v>38499.999299999996</v>
      </c>
    </row>
    <row r="409" spans="1:7" ht="15" customHeight="1" x14ac:dyDescent="0.25">
      <c r="A409" s="123"/>
      <c r="B409" s="131" t="s">
        <v>388</v>
      </c>
      <c r="C409" s="125"/>
      <c r="D409" s="125"/>
      <c r="E409" s="126"/>
      <c r="F409" s="127"/>
      <c r="G409" s="128">
        <f>G407+G408</f>
        <v>40199.999299999996</v>
      </c>
    </row>
    <row r="410" spans="1:7" x14ac:dyDescent="0.25">
      <c r="A410" s="60"/>
      <c r="B410" s="204" t="s">
        <v>10</v>
      </c>
      <c r="C410" s="204"/>
      <c r="D410" s="74" t="s">
        <v>11</v>
      </c>
      <c r="E410" s="88" t="s">
        <v>11</v>
      </c>
      <c r="F410" s="122" t="s">
        <v>11</v>
      </c>
      <c r="G410" s="80">
        <f>G397+G399+G403+G406+G409</f>
        <v>547011.38930000004</v>
      </c>
    </row>
  </sheetData>
  <mergeCells count="361">
    <mergeCell ref="B400:C400"/>
    <mergeCell ref="B408:C408"/>
    <mergeCell ref="B154:C154"/>
    <mergeCell ref="B146:C146"/>
    <mergeCell ref="B389:C389"/>
    <mergeCell ref="B390:C390"/>
    <mergeCell ref="B391:C391"/>
    <mergeCell ref="B358:C358"/>
    <mergeCell ref="B211:C211"/>
    <mergeCell ref="B212:C212"/>
    <mergeCell ref="B203:C203"/>
    <mergeCell ref="B206:C206"/>
    <mergeCell ref="B207:C207"/>
    <mergeCell ref="B231:C231"/>
    <mergeCell ref="B232:C232"/>
    <mergeCell ref="B225:C225"/>
    <mergeCell ref="B226:C226"/>
    <mergeCell ref="B227:C227"/>
    <mergeCell ref="B228:C228"/>
    <mergeCell ref="B229:C229"/>
    <mergeCell ref="B230:C230"/>
    <mergeCell ref="B209:C209"/>
    <mergeCell ref="B210:C210"/>
    <mergeCell ref="B324:C324"/>
    <mergeCell ref="B376:C376"/>
    <mergeCell ref="B380:C380"/>
    <mergeCell ref="B354:C354"/>
    <mergeCell ref="B356:C356"/>
    <mergeCell ref="B357:C357"/>
    <mergeCell ref="B359:C359"/>
    <mergeCell ref="B360:C360"/>
    <mergeCell ref="B361:C361"/>
    <mergeCell ref="B370:C370"/>
    <mergeCell ref="B371:C371"/>
    <mergeCell ref="B372:C372"/>
    <mergeCell ref="B373:C373"/>
    <mergeCell ref="B374:C374"/>
    <mergeCell ref="B375:C375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240:C240"/>
    <mergeCell ref="B315:C315"/>
    <mergeCell ref="B316:C316"/>
    <mergeCell ref="B317:C317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10:C10"/>
    <mergeCell ref="A11:B11"/>
    <mergeCell ref="B27:C27"/>
    <mergeCell ref="B46:C47"/>
    <mergeCell ref="B53:C53"/>
    <mergeCell ref="B54:C54"/>
    <mergeCell ref="B55:C55"/>
    <mergeCell ref="B56:C56"/>
    <mergeCell ref="B57:C57"/>
    <mergeCell ref="B67:C67"/>
    <mergeCell ref="B68:C68"/>
    <mergeCell ref="B69:C69"/>
    <mergeCell ref="B90:C90"/>
    <mergeCell ref="B91:C91"/>
    <mergeCell ref="B94:C94"/>
    <mergeCell ref="A95:B95"/>
    <mergeCell ref="B28:C28"/>
    <mergeCell ref="A29:B29"/>
    <mergeCell ref="B32:B33"/>
    <mergeCell ref="C32:C33"/>
    <mergeCell ref="D32:D33"/>
    <mergeCell ref="E32:E33"/>
    <mergeCell ref="B52:C52"/>
    <mergeCell ref="G1:J1"/>
    <mergeCell ref="G2:J2"/>
    <mergeCell ref="G3:J3"/>
    <mergeCell ref="G4:J4"/>
    <mergeCell ref="G5:J5"/>
    <mergeCell ref="A6:G6"/>
    <mergeCell ref="B42:C42"/>
    <mergeCell ref="B43:C43"/>
    <mergeCell ref="A44:B44"/>
    <mergeCell ref="F46:F47"/>
    <mergeCell ref="G46:G47"/>
    <mergeCell ref="B48:C48"/>
    <mergeCell ref="B49:C49"/>
    <mergeCell ref="B50:C50"/>
    <mergeCell ref="B51:C51"/>
    <mergeCell ref="D46:D47"/>
    <mergeCell ref="E46:E47"/>
    <mergeCell ref="B64:C64"/>
    <mergeCell ref="B65:C65"/>
    <mergeCell ref="B66:C66"/>
    <mergeCell ref="B58:C58"/>
    <mergeCell ref="B59:C59"/>
    <mergeCell ref="B60:C60"/>
    <mergeCell ref="B61:C61"/>
    <mergeCell ref="B62:C62"/>
    <mergeCell ref="B63:C63"/>
    <mergeCell ref="E78:E79"/>
    <mergeCell ref="F78:F79"/>
    <mergeCell ref="B80:C80"/>
    <mergeCell ref="B81:C81"/>
    <mergeCell ref="B82:C82"/>
    <mergeCell ref="B83:C83"/>
    <mergeCell ref="B70:C70"/>
    <mergeCell ref="B74:C74"/>
    <mergeCell ref="B75:C75"/>
    <mergeCell ref="A76:B76"/>
    <mergeCell ref="B78:C79"/>
    <mergeCell ref="D78:D79"/>
    <mergeCell ref="B98:C98"/>
    <mergeCell ref="B84:C84"/>
    <mergeCell ref="B85:C85"/>
    <mergeCell ref="B86:C86"/>
    <mergeCell ref="B87:C87"/>
    <mergeCell ref="B88:C88"/>
    <mergeCell ref="B89:C89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30:C130"/>
    <mergeCell ref="B131:C131"/>
    <mergeCell ref="B132:C132"/>
    <mergeCell ref="B111:C111"/>
    <mergeCell ref="B112:C112"/>
    <mergeCell ref="B113:C113"/>
    <mergeCell ref="B114:C114"/>
    <mergeCell ref="B115:C115"/>
    <mergeCell ref="B116:C116"/>
    <mergeCell ref="D165:D166"/>
    <mergeCell ref="E165:E166"/>
    <mergeCell ref="B167:C167"/>
    <mergeCell ref="B117:C117"/>
    <mergeCell ref="B118:C118"/>
    <mergeCell ref="B121:C121"/>
    <mergeCell ref="B125:C125"/>
    <mergeCell ref="B157:C157"/>
    <mergeCell ref="B161:C161"/>
    <mergeCell ref="B144:C144"/>
    <mergeCell ref="B145:C145"/>
    <mergeCell ref="B150:C150"/>
    <mergeCell ref="B151:C151"/>
    <mergeCell ref="B152:C152"/>
    <mergeCell ref="B155:C155"/>
    <mergeCell ref="B149:C149"/>
    <mergeCell ref="B119:C119"/>
    <mergeCell ref="B124:C124"/>
    <mergeCell ref="B120:C120"/>
    <mergeCell ref="B123:C123"/>
    <mergeCell ref="B122:C122"/>
    <mergeCell ref="B127:C127"/>
    <mergeCell ref="B128:C128"/>
    <mergeCell ref="B129:C129"/>
    <mergeCell ref="B222:C222"/>
    <mergeCell ref="B223:C223"/>
    <mergeCell ref="B224:C224"/>
    <mergeCell ref="B234:C234"/>
    <mergeCell ref="B213:C213"/>
    <mergeCell ref="B217:C217"/>
    <mergeCell ref="B218:C218"/>
    <mergeCell ref="A219:B219"/>
    <mergeCell ref="B221:C221"/>
    <mergeCell ref="B233:C233"/>
    <mergeCell ref="B410:C410"/>
    <mergeCell ref="B256:C256"/>
    <mergeCell ref="B257:C257"/>
    <mergeCell ref="B258:C258"/>
    <mergeCell ref="B259:C259"/>
    <mergeCell ref="B260:C260"/>
    <mergeCell ref="B348:C348"/>
    <mergeCell ref="B241:C241"/>
    <mergeCell ref="B242:C242"/>
    <mergeCell ref="B248:C248"/>
    <mergeCell ref="B252:C252"/>
    <mergeCell ref="B253:C253"/>
    <mergeCell ref="A254:B254"/>
    <mergeCell ref="B346:C346"/>
    <mergeCell ref="B349:C349"/>
    <mergeCell ref="B350:C350"/>
    <mergeCell ref="B351:C351"/>
    <mergeCell ref="B352:C352"/>
    <mergeCell ref="B353:C353"/>
    <mergeCell ref="B318:C318"/>
    <mergeCell ref="B319:C319"/>
    <mergeCell ref="B320:C320"/>
    <mergeCell ref="B321:C321"/>
    <mergeCell ref="B322:C322"/>
    <mergeCell ref="B169:C169"/>
    <mergeCell ref="B170:C170"/>
    <mergeCell ref="B171:C171"/>
    <mergeCell ref="B148:C148"/>
    <mergeCell ref="B182:C182"/>
    <mergeCell ref="B185:C185"/>
    <mergeCell ref="B172:C17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76:C176"/>
    <mergeCell ref="B181:C181"/>
    <mergeCell ref="B173:C173"/>
    <mergeCell ref="B174:C174"/>
    <mergeCell ref="B175:C175"/>
    <mergeCell ref="B165:C166"/>
    <mergeCell ref="B147:C147"/>
    <mergeCell ref="B153:C153"/>
    <mergeCell ref="B388:C388"/>
    <mergeCell ref="B392:C392"/>
    <mergeCell ref="B235:C235"/>
    <mergeCell ref="B236:C236"/>
    <mergeCell ref="B237:C237"/>
    <mergeCell ref="B238:C238"/>
    <mergeCell ref="B239:C239"/>
    <mergeCell ref="B142:C142"/>
    <mergeCell ref="B143:C143"/>
    <mergeCell ref="B162:C162"/>
    <mergeCell ref="A163:B163"/>
    <mergeCell ref="B347:C347"/>
    <mergeCell ref="B243:C243"/>
    <mergeCell ref="B244:C244"/>
    <mergeCell ref="B245:C245"/>
    <mergeCell ref="B246:C246"/>
    <mergeCell ref="B247:C247"/>
    <mergeCell ref="B177:C177"/>
    <mergeCell ref="B178:C178"/>
    <mergeCell ref="B179:C179"/>
    <mergeCell ref="B180:C180"/>
    <mergeCell ref="B183:C183"/>
    <mergeCell ref="B184:C184"/>
    <mergeCell ref="B168:C168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208:C208"/>
    <mergeCell ref="B198:C198"/>
    <mergeCell ref="B194:C194"/>
    <mergeCell ref="B195:C195"/>
    <mergeCell ref="B196:C196"/>
    <mergeCell ref="B197:C197"/>
    <mergeCell ref="B199:C199"/>
    <mergeCell ref="B200:C200"/>
    <mergeCell ref="B201:C201"/>
    <mergeCell ref="B202:C202"/>
    <mergeCell ref="B204:C204"/>
    <mergeCell ref="B205:C205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23:C323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93:C393"/>
    <mergeCell ref="B308:C308"/>
    <mergeCell ref="B309:C309"/>
    <mergeCell ref="B310:C310"/>
    <mergeCell ref="B311:C311"/>
    <mergeCell ref="B312:C312"/>
    <mergeCell ref="B313:C313"/>
    <mergeCell ref="B314:C314"/>
    <mergeCell ref="B362:C362"/>
    <mergeCell ref="B377:C377"/>
    <mergeCell ref="B333:C333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55:C355"/>
    <mergeCell ref="B407:C407"/>
    <mergeCell ref="B404:C404"/>
    <mergeCell ref="B405:C405"/>
    <mergeCell ref="B378:C378"/>
    <mergeCell ref="B379:C379"/>
    <mergeCell ref="B363:C363"/>
    <mergeCell ref="B364:C364"/>
    <mergeCell ref="B365:C365"/>
    <mergeCell ref="B366:C366"/>
    <mergeCell ref="B367:C367"/>
    <mergeCell ref="B368:C368"/>
    <mergeCell ref="B369:C369"/>
    <mergeCell ref="B402:C402"/>
    <mergeCell ref="B381:C381"/>
    <mergeCell ref="B383:C383"/>
    <mergeCell ref="B382:C382"/>
    <mergeCell ref="B384:C384"/>
    <mergeCell ref="B385:C385"/>
    <mergeCell ref="B386:C386"/>
    <mergeCell ref="B396:C396"/>
    <mergeCell ref="B401:C401"/>
    <mergeCell ref="B394:C394"/>
    <mergeCell ref="B395:C395"/>
    <mergeCell ref="B387:C38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512</vt:i4>
      </vt:variant>
    </vt:vector>
  </HeadingPairs>
  <TitlesOfParts>
    <vt:vector size="519" baseType="lpstr">
      <vt:lpstr>СВОД</vt:lpstr>
      <vt:lpstr>СТ.210</vt:lpstr>
      <vt:lpstr>соц вып</vt:lpstr>
      <vt:lpstr>налоги</vt:lpstr>
      <vt:lpstr>В.р. 810</vt:lpstr>
      <vt:lpstr>прочие кроме закупок</vt:lpstr>
      <vt:lpstr>закупки</vt:lpstr>
      <vt:lpstr>СВОД!bssPhr100</vt:lpstr>
      <vt:lpstr>СВОД!bssPhr101</vt:lpstr>
      <vt:lpstr>СВОД!bssPhr109</vt:lpstr>
      <vt:lpstr>СВОД!bssPhr110</vt:lpstr>
      <vt:lpstr>СВОД!bssPhr111</vt:lpstr>
      <vt:lpstr>СВОД!bssPhr112</vt:lpstr>
      <vt:lpstr>СВОД!bssPhr113</vt:lpstr>
      <vt:lpstr>СВОД!bssPhr114</vt:lpstr>
      <vt:lpstr>СВОД!bssPhr115</vt:lpstr>
      <vt:lpstr>СВОД!bssPhr116</vt:lpstr>
      <vt:lpstr>СВОД!bssPhr117</vt:lpstr>
      <vt:lpstr>СВОД!bssPhr118</vt:lpstr>
      <vt:lpstr>СВОД!bssPhr119</vt:lpstr>
      <vt:lpstr>СВОД!bssPhr120</vt:lpstr>
      <vt:lpstr>СВОД!bssPhr121</vt:lpstr>
      <vt:lpstr>СВОД!bssPhr122</vt:lpstr>
      <vt:lpstr>СВОД!bssPhr123</vt:lpstr>
      <vt:lpstr>СВОД!bssPhr129</vt:lpstr>
      <vt:lpstr>СВОД!bssPhr130</vt:lpstr>
      <vt:lpstr>СВОД!bssPhr140</vt:lpstr>
      <vt:lpstr>СВОД!bssPhr141</vt:lpstr>
      <vt:lpstr>СВОД!bssPhr142</vt:lpstr>
      <vt:lpstr>СВОД!bssPhr143</vt:lpstr>
      <vt:lpstr>СВОД!bssPhr144</vt:lpstr>
      <vt:lpstr>СВОД!bssPhr145</vt:lpstr>
      <vt:lpstr>СВОД!bssPhr146</vt:lpstr>
      <vt:lpstr>СВОД!bssPhr147</vt:lpstr>
      <vt:lpstr>СВОД!bssPhr148</vt:lpstr>
      <vt:lpstr>СВОД!bssPhr149</vt:lpstr>
      <vt:lpstr>СВОД!bssPhr154</vt:lpstr>
      <vt:lpstr>СВОД!bssPhr155</vt:lpstr>
      <vt:lpstr>СВОД!bssPhr156</vt:lpstr>
      <vt:lpstr>СВОД!bssPhr157</vt:lpstr>
      <vt:lpstr>СВОД!bssPhr163</vt:lpstr>
      <vt:lpstr>СВОД!bssPhr164</vt:lpstr>
      <vt:lpstr>СВОД!bssPhr165</vt:lpstr>
      <vt:lpstr>СВОД!bssPhr166</vt:lpstr>
      <vt:lpstr>СВОД!bssPhr167</vt:lpstr>
      <vt:lpstr>СВОД!bssPhr168</vt:lpstr>
      <vt:lpstr>СВОД!bssPhr174</vt:lpstr>
      <vt:lpstr>СВОД!bssPhr175</vt:lpstr>
      <vt:lpstr>СВОД!bssPhr183</vt:lpstr>
      <vt:lpstr>СВОД!bssPhr184</vt:lpstr>
      <vt:lpstr>СВОД!bssPhr185</vt:lpstr>
      <vt:lpstr>СВОД!bssPhr194</vt:lpstr>
      <vt:lpstr>СВОД!bssPhr195</vt:lpstr>
      <vt:lpstr>СВОД!bssPhr196</vt:lpstr>
      <vt:lpstr>СВОД!bssPhr197</vt:lpstr>
      <vt:lpstr>СВОД!bssPhr198</vt:lpstr>
      <vt:lpstr>СВОД!bssPhr199</vt:lpstr>
      <vt:lpstr>СВОД!bssPhr200</vt:lpstr>
      <vt:lpstr>СВОД!bssPhr201</vt:lpstr>
      <vt:lpstr>СВОД!bssPhr202</vt:lpstr>
      <vt:lpstr>СВОД!bssPhr203</vt:lpstr>
      <vt:lpstr>СВОД!bssPhr204</vt:lpstr>
      <vt:lpstr>СВОД!bssPhr212</vt:lpstr>
      <vt:lpstr>СВОД!bssPhr213</vt:lpstr>
      <vt:lpstr>СВОД!bssPhr214</vt:lpstr>
      <vt:lpstr>СВОД!bssPhr215</vt:lpstr>
      <vt:lpstr>СВОД!bssPhr223</vt:lpstr>
      <vt:lpstr>СВОД!bssPhr224</vt:lpstr>
      <vt:lpstr>СВОД!bssPhr226</vt:lpstr>
      <vt:lpstr>СВОД!bssPhr230</vt:lpstr>
      <vt:lpstr>СВОД!bssPhr234</vt:lpstr>
      <vt:lpstr>СВОД!bssPhr238</vt:lpstr>
      <vt:lpstr>СВОД!bssPhr242</vt:lpstr>
      <vt:lpstr>СВОД!bssPhr251</vt:lpstr>
      <vt:lpstr>СВОД!bssPhr252</vt:lpstr>
      <vt:lpstr>СВОД!bssPhr253</vt:lpstr>
      <vt:lpstr>СВОД!bssPhr254</vt:lpstr>
      <vt:lpstr>СВОД!bssPhr257</vt:lpstr>
      <vt:lpstr>СВОД!bssPhr258</vt:lpstr>
      <vt:lpstr>СВОД!bssPhr268</vt:lpstr>
      <vt:lpstr>СВОД!bssPhr269</vt:lpstr>
      <vt:lpstr>СВОД!bssPhr270</vt:lpstr>
      <vt:lpstr>СВОД!bssPhr271</vt:lpstr>
      <vt:lpstr>СВОД!bssPhr272</vt:lpstr>
      <vt:lpstr>СВОД!bssPhr273</vt:lpstr>
      <vt:lpstr>СВОД!bssPhr274</vt:lpstr>
      <vt:lpstr>СВОД!bssPhr275</vt:lpstr>
      <vt:lpstr>СВОД!bssPhr277</vt:lpstr>
      <vt:lpstr>СВОД!bssPhr278</vt:lpstr>
      <vt:lpstr>СВОД!bssPhr279</vt:lpstr>
      <vt:lpstr>СВОД!bssPhr280</vt:lpstr>
      <vt:lpstr>СВОД!bssPhr282</vt:lpstr>
      <vt:lpstr>СВОД!bssPhr283</vt:lpstr>
      <vt:lpstr>СВОД!bssPhr284</vt:lpstr>
      <vt:lpstr>СВОД!bssPhr285</vt:lpstr>
      <vt:lpstr>СВОД!bssPhr287</vt:lpstr>
      <vt:lpstr>СВОД!bssPhr288</vt:lpstr>
      <vt:lpstr>СВОД!bssPhr296</vt:lpstr>
      <vt:lpstr>СВОД!bssPhr297</vt:lpstr>
      <vt:lpstr>СВОД!bssPhr298</vt:lpstr>
      <vt:lpstr>СВОД!bssPhr299</vt:lpstr>
      <vt:lpstr>СВОД!bssPhr301</vt:lpstr>
      <vt:lpstr>СВОД!bssPhr302</vt:lpstr>
      <vt:lpstr>СВОД!bssPhr304</vt:lpstr>
      <vt:lpstr>СВОД!bssPhr305</vt:lpstr>
      <vt:lpstr>СВОД!bssPhr306</vt:lpstr>
      <vt:lpstr>СВОД!bssPhr315</vt:lpstr>
      <vt:lpstr>СВОД!bssPhr316</vt:lpstr>
      <vt:lpstr>СВОД!bssPhr317</vt:lpstr>
      <vt:lpstr>СВОД!bssPhr318</vt:lpstr>
      <vt:lpstr>СВОД!bssPhr327</vt:lpstr>
      <vt:lpstr>СВОД!bssPhr328</vt:lpstr>
      <vt:lpstr>СВОД!bssPhr329</vt:lpstr>
      <vt:lpstr>СВОД!bssPhr330</vt:lpstr>
      <vt:lpstr>СВОД!bssPhr62</vt:lpstr>
      <vt:lpstr>СВОД!bssPhr63</vt:lpstr>
      <vt:lpstr>СВОД!bssPhr64</vt:lpstr>
      <vt:lpstr>СВОД!bssPhr65</vt:lpstr>
      <vt:lpstr>СВОД!bssPhr67</vt:lpstr>
      <vt:lpstr>СВОД!bssPhr76</vt:lpstr>
      <vt:lpstr>СВОД!bssPhr77</vt:lpstr>
      <vt:lpstr>СВОД!bssPhr78</vt:lpstr>
      <vt:lpstr>СВОД!bssPhr79</vt:lpstr>
      <vt:lpstr>СВОД!bssPhr80</vt:lpstr>
      <vt:lpstr>СВОД!bssPhr81</vt:lpstr>
      <vt:lpstr>СВОД!bssPhr82</vt:lpstr>
      <vt:lpstr>СВОД!bssPhr83</vt:lpstr>
      <vt:lpstr>СВОД!bssPhr86</vt:lpstr>
      <vt:lpstr>СВОД!bssPhr87</vt:lpstr>
      <vt:lpstr>СВОД!bssPhr88</vt:lpstr>
      <vt:lpstr>СВОД!bssPhr89</vt:lpstr>
      <vt:lpstr>СВОД!bssPhr90</vt:lpstr>
      <vt:lpstr>СВОД!bssPhr98</vt:lpstr>
      <vt:lpstr>СВОД!bssPhr99</vt:lpstr>
      <vt:lpstr>СВОД!ZAP0VLE2QK</vt:lpstr>
      <vt:lpstr>СВОД!ZAP10BI2SS</vt:lpstr>
      <vt:lpstr>СВОД!ZAP124Q2U9</vt:lpstr>
      <vt:lpstr>СВОД!ZAP129U30E</vt:lpstr>
      <vt:lpstr>СВОД!ZAP12HK2U9</vt:lpstr>
      <vt:lpstr>СВОД!ZAP12JK306</vt:lpstr>
      <vt:lpstr>СВОД!ZAP13JS2VH</vt:lpstr>
      <vt:lpstr>СВОД!ZAP13OM31I</vt:lpstr>
      <vt:lpstr>СВОД!ZAP143A2VO</vt:lpstr>
      <vt:lpstr>СВОД!ZAP14KC30V</vt:lpstr>
      <vt:lpstr>СВОД!ZAP14NC30J</vt:lpstr>
      <vt:lpstr>СВОД!ZAP14VU2TQ</vt:lpstr>
      <vt:lpstr>СВОД!ZAP15022TS</vt:lpstr>
      <vt:lpstr>СВОД!ZAP156M30U</vt:lpstr>
      <vt:lpstr>СВОД!ZAP157830C</vt:lpstr>
      <vt:lpstr>СВОД!ZAP158C33P</vt:lpstr>
      <vt:lpstr>СВОД!ZAP15CA318</vt:lpstr>
      <vt:lpstr>СВОД!ZAP15KU32H</vt:lpstr>
      <vt:lpstr>СВОД!ZAP15PQ31J</vt:lpstr>
      <vt:lpstr>СВОД!ZAP1636361</vt:lpstr>
      <vt:lpstr>СВОД!ZAP16PU32M</vt:lpstr>
      <vt:lpstr>СВОД!ZAP172K371</vt:lpstr>
      <vt:lpstr>СВОД!ZAP174E32R</vt:lpstr>
      <vt:lpstr>СВОД!ZAP17M233S</vt:lpstr>
      <vt:lpstr>СВОД!ZAP17NK31G</vt:lpstr>
      <vt:lpstr>СВОД!ZAP17PU30H</vt:lpstr>
      <vt:lpstr>СВОД!ZAP17QK31V</vt:lpstr>
      <vt:lpstr>СВОД!ZAP17RK321</vt:lpstr>
      <vt:lpstr>СВОД!ZAP18BA33G</vt:lpstr>
      <vt:lpstr>СВОД!ZAP18Q632L</vt:lpstr>
      <vt:lpstr>СВОД!ZAP198831R</vt:lpstr>
      <vt:lpstr>СВОД!ZAP19BI344</vt:lpstr>
      <vt:lpstr>СВОД!ZAP1AB830L</vt:lpstr>
      <vt:lpstr>СВОД!ZAP1AFS35L</vt:lpstr>
      <vt:lpstr>СВОД!ZAP1AFU37A</vt:lpstr>
      <vt:lpstr>СВОД!ZAP1ANE34L</vt:lpstr>
      <vt:lpstr>СВОД!ZAP1B1833D</vt:lpstr>
      <vt:lpstr>СВОД!ZAP1B1E390</vt:lpstr>
      <vt:lpstr>СВОД!ZAP1BJU369</vt:lpstr>
      <vt:lpstr>СВОД!ZAP1BKM34V</vt:lpstr>
      <vt:lpstr>СВОД!ZAP1BMI33N</vt:lpstr>
      <vt:lpstr>СВОД!ZAP1BPM341</vt:lpstr>
      <vt:lpstr>СВОД!ZAP1BRI343</vt:lpstr>
      <vt:lpstr>СВОД!ZAP1BTG35T</vt:lpstr>
      <vt:lpstr>СВОД!ZAP1CFU2UI</vt:lpstr>
      <vt:lpstr>СВОД!ZAP1CMK322</vt:lpstr>
      <vt:lpstr>СВОД!ZAP1COU36D</vt:lpstr>
      <vt:lpstr>СВОД!ZAP1CQO30O</vt:lpstr>
      <vt:lpstr>СВОД!ZAP1D0833J</vt:lpstr>
      <vt:lpstr>СВОД!ZAP1D1C379</vt:lpstr>
      <vt:lpstr>СВОД!ZAP1DKI369</vt:lpstr>
      <vt:lpstr>СВОД!ZAP1DMM3AM</vt:lpstr>
      <vt:lpstr>СВОД!ZAP1E1Q39U</vt:lpstr>
      <vt:lpstr>СВОД!ZAP1F783AH</vt:lpstr>
      <vt:lpstr>СВОД!ZAP1F8030Q</vt:lpstr>
      <vt:lpstr>СВОД!ZAP1FEM32N</vt:lpstr>
      <vt:lpstr>СВОД!ZAP1FGO34T</vt:lpstr>
      <vt:lpstr>СВОД!ZAP1FIE389</vt:lpstr>
      <vt:lpstr>СВОД!ZAP1FJS37O</vt:lpstr>
      <vt:lpstr>СВОД!ZAP1FKM38A</vt:lpstr>
      <vt:lpstr>СВОД!ZAP1FLQ36C</vt:lpstr>
      <vt:lpstr>СВОД!ZAP1FUE376</vt:lpstr>
      <vt:lpstr>СВОД!ZAP1G1U33F</vt:lpstr>
      <vt:lpstr>СВОД!ZAP1G20377</vt:lpstr>
      <vt:lpstr>СВОД!ZAP1G4G328</vt:lpstr>
      <vt:lpstr>СВОД!ZAP1G543AR</vt:lpstr>
      <vt:lpstr>СВОД!ZAP1G7U332</vt:lpstr>
      <vt:lpstr>СВОД!ZAP1G8E333</vt:lpstr>
      <vt:lpstr>СВОД!ZAP1G8I37T</vt:lpstr>
      <vt:lpstr>СВОД!ZAP1G8I385</vt:lpstr>
      <vt:lpstr>СВОД!ZAP1GBO393</vt:lpstr>
      <vt:lpstr>СВОД!ZAP1GNA36A</vt:lpstr>
      <vt:lpstr>СВОД!ZAP1H1U35S</vt:lpstr>
      <vt:lpstr>СВОД!ZAP1H4E384</vt:lpstr>
      <vt:lpstr>СВОД!ZAP1H4M334</vt:lpstr>
      <vt:lpstr>СВОД!ZAP1H54358</vt:lpstr>
      <vt:lpstr>СВОД!ZAP1H86384</vt:lpstr>
      <vt:lpstr>СВОД!ZAP1H8C35P</vt:lpstr>
      <vt:lpstr>СВОД!ZAP1H8M359</vt:lpstr>
      <vt:lpstr>СВОД!ZAP1HHS398</vt:lpstr>
      <vt:lpstr>СВОД!ZAP1HII30R</vt:lpstr>
      <vt:lpstr>СВОД!ZAP1HNE3BP</vt:lpstr>
      <vt:lpstr>СВОД!ZAP1HO6397</vt:lpstr>
      <vt:lpstr>СВОД!ZAP1HRQ3DO</vt:lpstr>
      <vt:lpstr>СВОД!ZAP1HSS395</vt:lpstr>
      <vt:lpstr>СВОД!ZAP1HT636J</vt:lpstr>
      <vt:lpstr>СВОД!ZAP1HUI38R</vt:lpstr>
      <vt:lpstr>СВОД!ZAP1I5I368</vt:lpstr>
      <vt:lpstr>СВОД!ZAP1IMG36I</vt:lpstr>
      <vt:lpstr>СВОД!ZAP1IS439F</vt:lpstr>
      <vt:lpstr>СВОД!ZAP1J1M37F</vt:lpstr>
      <vt:lpstr>СВОД!ZAP1J3A3A6</vt:lpstr>
      <vt:lpstr>СВОД!ZAP1J76395</vt:lpstr>
      <vt:lpstr>СВОД!ZAP1JGS38K</vt:lpstr>
      <vt:lpstr>СВОД!ZAP1JK438V</vt:lpstr>
      <vt:lpstr>СВОД!ZAP1JOI394</vt:lpstr>
      <vt:lpstr>СВОД!ZAP1KHI37G</vt:lpstr>
      <vt:lpstr>СВОД!ZAP1KI430R</vt:lpstr>
      <vt:lpstr>СВОД!ZAP1KIG37H</vt:lpstr>
      <vt:lpstr>СВОД!ZAP1KMM38F</vt:lpstr>
      <vt:lpstr>СВОД!ZAP1L243A4</vt:lpstr>
      <vt:lpstr>СВОД!ZAP1L2C38K</vt:lpstr>
      <vt:lpstr>СВОД!ZAP1L2E399</vt:lpstr>
      <vt:lpstr>СВОД!ZAP1LAE3A7</vt:lpstr>
      <vt:lpstr>СВОД!ZAP1LDS36F</vt:lpstr>
      <vt:lpstr>СВОД!ZAP1LN439E</vt:lpstr>
      <vt:lpstr>СВОД!ZAP1LNC3BA</vt:lpstr>
      <vt:lpstr>СВОД!ZAP1LQM39F</vt:lpstr>
      <vt:lpstr>СВОД!ZAP1LRC3A4</vt:lpstr>
      <vt:lpstr>СВОД!ZAP1LS03BH</vt:lpstr>
      <vt:lpstr>СВОД!ZAP1LTA39K</vt:lpstr>
      <vt:lpstr>СВОД!ZAP1LTA3B6</vt:lpstr>
      <vt:lpstr>СВОД!ZAP1LU839G</vt:lpstr>
      <vt:lpstr>СВОД!ZAP1LVI36N</vt:lpstr>
      <vt:lpstr>СВОД!ZAP1M1C36O</vt:lpstr>
      <vt:lpstr>СВОД!ZAP1M1O3EA</vt:lpstr>
      <vt:lpstr>СВОД!ZAP1M1Q39H</vt:lpstr>
      <vt:lpstr>СВОД!ZAP1M343C5</vt:lpstr>
      <vt:lpstr>СВОД!ZAP1M4I3C6</vt:lpstr>
      <vt:lpstr>СВОД!ZAP1M4M38A</vt:lpstr>
      <vt:lpstr>СВОД!ZAP1M5036Q</vt:lpstr>
      <vt:lpstr>СВОД!ZAP1M8C3B1</vt:lpstr>
      <vt:lpstr>СВОД!ZAP1M8M399</vt:lpstr>
      <vt:lpstr>СВОД!ZAP1M8M3CF</vt:lpstr>
      <vt:lpstr>СВОД!ZAP1MC03BU</vt:lpstr>
      <vt:lpstr>СВОД!ZAP1MCQ3AK</vt:lpstr>
      <vt:lpstr>СВОД!ZAP1MEQ3C8</vt:lpstr>
      <vt:lpstr>СВОД!ZAP1MGG37D</vt:lpstr>
      <vt:lpstr>СВОД!ZAP1MKI3CB</vt:lpstr>
      <vt:lpstr>СВОД!ZAP1ML6391</vt:lpstr>
      <vt:lpstr>СВОД!ZAP1MMG3B7</vt:lpstr>
      <vt:lpstr>СВОД!ZAP1MMU37A</vt:lpstr>
      <vt:lpstr>СВОД!ZAP1MNG3CS</vt:lpstr>
      <vt:lpstr>СВОД!ZAP1MV039R</vt:lpstr>
      <vt:lpstr>СВОД!ZAP1N1A36K</vt:lpstr>
      <vt:lpstr>СВОД!ZAP1N303BS</vt:lpstr>
      <vt:lpstr>СВОД!ZAP1N8K388</vt:lpstr>
      <vt:lpstr>СВОД!ZAP1N9U3ED</vt:lpstr>
      <vt:lpstr>СВОД!ZAP1NG6368</vt:lpstr>
      <vt:lpstr>СВОД!ZAP1NHA3B5</vt:lpstr>
      <vt:lpstr>СВОД!ZAP1NHC36N</vt:lpstr>
      <vt:lpstr>СВОД!ZAP1NHC3BN</vt:lpstr>
      <vt:lpstr>СВОД!ZAP1NHK36R</vt:lpstr>
      <vt:lpstr>СВОД!ZAP1NNQ3AC</vt:lpstr>
      <vt:lpstr>СВОД!ZAP1O52383</vt:lpstr>
      <vt:lpstr>СВОД!ZAP1O8K384</vt:lpstr>
      <vt:lpstr>СВОД!ZAP1O8U3AH</vt:lpstr>
      <vt:lpstr>СВОД!ZAP1OH43BR</vt:lpstr>
      <vt:lpstr>СВОД!ZAP1OLI3B2</vt:lpstr>
      <vt:lpstr>СВОД!ZAP1PBQ3A9</vt:lpstr>
      <vt:lpstr>СВОД!ZAP1PEM39J</vt:lpstr>
      <vt:lpstr>СВОД!ZAP1PF43EF</vt:lpstr>
      <vt:lpstr>СВОД!ZAP1PPK39A</vt:lpstr>
      <vt:lpstr>СВОД!ZAP1PQQ34M</vt:lpstr>
      <vt:lpstr>СВОД!ZAP1Q1K3C9</vt:lpstr>
      <vt:lpstr>СВОД!ZAP1QCO3AN</vt:lpstr>
      <vt:lpstr>СВОД!ZAP1QE43AO</vt:lpstr>
      <vt:lpstr>СВОД!ZAP1QGU360</vt:lpstr>
      <vt:lpstr>СВОД!ZAP1QJ23AD</vt:lpstr>
      <vt:lpstr>СВОД!ZAP1QN03B0</vt:lpstr>
      <vt:lpstr>СВОД!ZAP1QP03BO</vt:lpstr>
      <vt:lpstr>СВОД!ZAP1QQ23AB</vt:lpstr>
      <vt:lpstr>СВОД!ZAP1RBS3B5</vt:lpstr>
      <vt:lpstr>СВОД!ZAP1RFE3B6</vt:lpstr>
      <vt:lpstr>СВОД!ZAP1RHU3FA</vt:lpstr>
      <vt:lpstr>СВОД!ZAP1RJ03B7</vt:lpstr>
      <vt:lpstr>СВОД!ZAP1RJE3ID</vt:lpstr>
      <vt:lpstr>СВОД!ZAP1RJI38B</vt:lpstr>
      <vt:lpstr>СВОД!ZAP1RMI3B8</vt:lpstr>
      <vt:lpstr>СВОД!ZAP1RQ43B9</vt:lpstr>
      <vt:lpstr>СВОД!ZAP1RT83BF</vt:lpstr>
      <vt:lpstr>СВОД!ZAP1RTM3BA</vt:lpstr>
      <vt:lpstr>СВОД!ZAP1S0M3BR</vt:lpstr>
      <vt:lpstr>СВОД!ZAP1S3A3B4</vt:lpstr>
      <vt:lpstr>СВОД!ZAP1SAI36J</vt:lpstr>
      <vt:lpstr>СВОД!ZAP1SJQ3BD</vt:lpstr>
      <vt:lpstr>СВОД!ZAP1SP23BP</vt:lpstr>
      <vt:lpstr>СВОД!ZAP1SU034G</vt:lpstr>
      <vt:lpstr>СВОД!ZAP1SVI3FD</vt:lpstr>
      <vt:lpstr>СВОД!ZAP1T4A39R</vt:lpstr>
      <vt:lpstr>СВОД!ZAP1T5C3CC</vt:lpstr>
      <vt:lpstr>СВОД!ZAP1T7C3BF</vt:lpstr>
      <vt:lpstr>СВОД!ZAP1T9A3A3</vt:lpstr>
      <vt:lpstr>СВОД!ZAP1TCU3CR</vt:lpstr>
      <vt:lpstr>СВОД!ZAP1TGS3BG</vt:lpstr>
      <vt:lpstr>СВОД!ZAP1TL43AV</vt:lpstr>
      <vt:lpstr>СВОД!ZAP1TMG3B0</vt:lpstr>
      <vt:lpstr>СВОД!ZAP1TTM3BH</vt:lpstr>
      <vt:lpstr>СВОД!ZAP1U9I3E4</vt:lpstr>
      <vt:lpstr>СВОД!ZAP1UAC358</vt:lpstr>
      <vt:lpstr>СВОД!ZAP1UCK3CP</vt:lpstr>
      <vt:lpstr>СВОД!ZAP1UCM3EN</vt:lpstr>
      <vt:lpstr>СВОД!ZAP1UDC3E7</vt:lpstr>
      <vt:lpstr>СВОД!ZAP1UDS3D0</vt:lpstr>
      <vt:lpstr>СВОД!ZAP1UF43BK</vt:lpstr>
      <vt:lpstr>СВОД!ZAP1UMU3D9</vt:lpstr>
      <vt:lpstr>СВОД!ZAP1UOU3DV</vt:lpstr>
      <vt:lpstr>СВОД!ZAP1UR43BN</vt:lpstr>
      <vt:lpstr>СВОД!ZAP1UUK3BK</vt:lpstr>
      <vt:lpstr>СВОД!ZAP1V423BN</vt:lpstr>
      <vt:lpstr>СВОД!ZAP1V4I39I</vt:lpstr>
      <vt:lpstr>СВОД!ZAP1V5E3BO</vt:lpstr>
      <vt:lpstr>СВОД!ZAP1V6Q3BP</vt:lpstr>
      <vt:lpstr>СВОД!ZAP1V7A3B0</vt:lpstr>
      <vt:lpstr>СВОД!ZAP1V863BQ</vt:lpstr>
      <vt:lpstr>СВОД!ZAP1V9I3BR</vt:lpstr>
      <vt:lpstr>СВОД!ZAP1V9Q3EN</vt:lpstr>
      <vt:lpstr>СВОД!ZAP1VAU3BS</vt:lpstr>
      <vt:lpstr>СВОД!ZAP1VBE3FC</vt:lpstr>
      <vt:lpstr>СВОД!ZAP1VCA3BT</vt:lpstr>
      <vt:lpstr>СВОД!ZAP1VDM3BU</vt:lpstr>
      <vt:lpstr>СВОД!ZAP1VEK3E7</vt:lpstr>
      <vt:lpstr>СВОД!ZAP1VFS3BO</vt:lpstr>
      <vt:lpstr>СВОД!ZAP1VGU3DL</vt:lpstr>
      <vt:lpstr>СВОД!ZAP1VHM3FP</vt:lpstr>
      <vt:lpstr>СВОД!ZAP1VL63DN</vt:lpstr>
      <vt:lpstr>СВОД!ZAP1VL83DC</vt:lpstr>
      <vt:lpstr>СВОД!ZAP1VNK3G3</vt:lpstr>
      <vt:lpstr>СВОД!ZAP1VQ23ET</vt:lpstr>
      <vt:lpstr>СВОД!ZAP1VQG3CH</vt:lpstr>
      <vt:lpstr>СВОД!ZAP1VQM3I4</vt:lpstr>
      <vt:lpstr>СВОД!ZAP1VRC3D7</vt:lpstr>
      <vt:lpstr>СВОД!ZAP1VSC3E3</vt:lpstr>
      <vt:lpstr>СВОД!ZAP200439T</vt:lpstr>
      <vt:lpstr>СВОД!ZAP205I3CH</vt:lpstr>
      <vt:lpstr>СВОД!ZAP206039R</vt:lpstr>
      <vt:lpstr>СВОД!ZAP206U3BE</vt:lpstr>
      <vt:lpstr>СВОД!ZAP20BO3CN</vt:lpstr>
      <vt:lpstr>СВОД!ZAP20F83AT</vt:lpstr>
      <vt:lpstr>СВОД!ZAP20JC3E9</vt:lpstr>
      <vt:lpstr>СВОД!ZAP20KS3AF</vt:lpstr>
      <vt:lpstr>СВОД!ZAP20MI3B9</vt:lpstr>
      <vt:lpstr>СВОД!ZAP218Q3DE</vt:lpstr>
      <vt:lpstr>СВОД!ZAP21BG3CH</vt:lpstr>
      <vt:lpstr>СВОД!ZAP21BI3BO</vt:lpstr>
      <vt:lpstr>СВОД!ZAP21BO3DS</vt:lpstr>
      <vt:lpstr>СВОД!ZAP21J83DK</vt:lpstr>
      <vt:lpstr>СВОД!ZAP21JG3E6</vt:lpstr>
      <vt:lpstr>СВОД!ZAP21KE3ER</vt:lpstr>
      <vt:lpstr>СВОД!ZAP21P83E5</vt:lpstr>
      <vt:lpstr>СВОД!ZAP21TC39Q</vt:lpstr>
      <vt:lpstr>СВОД!ZAP21US3CG</vt:lpstr>
      <vt:lpstr>СВОД!ZAP21VM39S</vt:lpstr>
      <vt:lpstr>СВОД!ZAP21VM39U</vt:lpstr>
      <vt:lpstr>СВОД!ZAP222039U</vt:lpstr>
      <vt:lpstr>СВОД!ZAP22203A0</vt:lpstr>
      <vt:lpstr>СВОД!ZAP225O3DJ</vt:lpstr>
      <vt:lpstr>СВОД!ZAP226U3CJ</vt:lpstr>
      <vt:lpstr>СВОД!ZAP227G3C1</vt:lpstr>
      <vt:lpstr>СВОД!ZAP22EA3EI</vt:lpstr>
      <vt:lpstr>СВОД!ZAP22EO3DC</vt:lpstr>
      <vt:lpstr>СВОД!ZAP22HE3DU</vt:lpstr>
      <vt:lpstr>СВОД!ZAP22HM3GV</vt:lpstr>
      <vt:lpstr>СВОД!ZAP22N23E1</vt:lpstr>
      <vt:lpstr>СВОД!ZAP22PE3DF</vt:lpstr>
      <vt:lpstr>СВОД!ZAP22R43D0</vt:lpstr>
      <vt:lpstr>СВОД!ZAP22SC3H2</vt:lpstr>
      <vt:lpstr>СВОД!ZAP230G3J5</vt:lpstr>
      <vt:lpstr>СВОД!ZAP23443DI</vt:lpstr>
      <vt:lpstr>СВОД!ZAP235G3D5</vt:lpstr>
      <vt:lpstr>СВОД!ZAP237Q3BC</vt:lpstr>
      <vt:lpstr>СВОД!ZAP23FM3C9</vt:lpstr>
      <vt:lpstr>СВОД!ZAP23IG3C1</vt:lpstr>
      <vt:lpstr>СВОД!ZAP23JQ3EL</vt:lpstr>
      <vt:lpstr>СВОД!ZAP23L83DF</vt:lpstr>
      <vt:lpstr>СВОД!ZAP23QE3EN</vt:lpstr>
      <vt:lpstr>СВОД!ZAP23RA3CE</vt:lpstr>
      <vt:lpstr>СВОД!ZAP241S3FE</vt:lpstr>
      <vt:lpstr>СВОД!ZAP24623AB</vt:lpstr>
      <vt:lpstr>СВОД!ZAP249O3F1</vt:lpstr>
      <vt:lpstr>СВОД!ZAP24CM3C6</vt:lpstr>
      <vt:lpstr>СВОД!ZAP24SM3I3</vt:lpstr>
      <vt:lpstr>СВОД!ZAP25223FB</vt:lpstr>
      <vt:lpstr>СВОД!ZAP253G3IE</vt:lpstr>
      <vt:lpstr>СВОД!ZAP254E3G8</vt:lpstr>
      <vt:lpstr>СВОД!ZAP255S3B7</vt:lpstr>
      <vt:lpstr>СВОД!ZAP256C3ES</vt:lpstr>
      <vt:lpstr>СВОД!ZAP256U3D0</vt:lpstr>
      <vt:lpstr>СВОД!ZAP25923E2</vt:lpstr>
      <vt:lpstr>СВОД!ZAP259U3EO</vt:lpstr>
      <vt:lpstr>СВОД!ZAP25CK3E3</vt:lpstr>
      <vt:lpstr>СВОД!ZAP25DG3EP</vt:lpstr>
      <vt:lpstr>СВОД!ZAP25G63JJ</vt:lpstr>
      <vt:lpstr>СВОД!ZAP25K43FS</vt:lpstr>
      <vt:lpstr>СВОД!ZAP25MK3DM</vt:lpstr>
      <vt:lpstr>СВОД!ZAP25OK3DF</vt:lpstr>
      <vt:lpstr>СВОД!ZAP25VQ3FQ</vt:lpstr>
      <vt:lpstr>СВОД!ZAP261G3FR</vt:lpstr>
      <vt:lpstr>СВОД!ZAP26D23DU</vt:lpstr>
      <vt:lpstr>СВОД!ZAP26IS3G1</vt:lpstr>
      <vt:lpstr>СВОД!ZAP26OC3DO</vt:lpstr>
      <vt:lpstr>СВОД!ZAP26U43DT</vt:lpstr>
      <vt:lpstr>СВОД!ZAP26VC3FR</vt:lpstr>
      <vt:lpstr>СВОД!ZAP26VE3JB</vt:lpstr>
      <vt:lpstr>СВОД!ZAP270I3KB</vt:lpstr>
      <vt:lpstr>СВОД!ZAP272Q3HT</vt:lpstr>
      <vt:lpstr>СВОД!ZAP276E3G4</vt:lpstr>
      <vt:lpstr>СВОД!ZAP27CG3II</vt:lpstr>
      <vt:lpstr>СВОД!ZAP27E83BF</vt:lpstr>
      <vt:lpstr>СВОД!ZAP27EO3GT</vt:lpstr>
      <vt:lpstr>СВОД!ZAP27M43D9</vt:lpstr>
      <vt:lpstr>СВОД!ZAP27OU3DA</vt:lpstr>
      <vt:lpstr>СВОД!ZAP27OU3F6</vt:lpstr>
      <vt:lpstr>СВОД!ZAP27QG3JF</vt:lpstr>
      <vt:lpstr>СВОД!ZAP27SQ3ES</vt:lpstr>
      <vt:lpstr>СВОД!ZAP27SS3ES</vt:lpstr>
      <vt:lpstr>СВОД!ZAP28163JQ</vt:lpstr>
      <vt:lpstr>СВОД!ZAP287G3EV</vt:lpstr>
      <vt:lpstr>СВОД!ZAP289G3GO</vt:lpstr>
      <vt:lpstr>СВОД!ZAP28AO3E8</vt:lpstr>
      <vt:lpstr>СВОД!ZAP28CE3EI</vt:lpstr>
      <vt:lpstr>СВОД!ZAP28CG3EJ</vt:lpstr>
      <vt:lpstr>СВОД!ZAP28I63F2</vt:lpstr>
      <vt:lpstr>СВОД!ZAP29263II</vt:lpstr>
      <vt:lpstr>СВОД!ZAP292C3G6</vt:lpstr>
      <vt:lpstr>СВОД!ZAP29543IP</vt:lpstr>
      <vt:lpstr>СВОД!ZAP295M3FM</vt:lpstr>
      <vt:lpstr>СВОД!ZAP295U3G7</vt:lpstr>
      <vt:lpstr>СВОД!ZAP29GQ3EO</vt:lpstr>
      <vt:lpstr>СВОД!ZAP29OA3GI</vt:lpstr>
      <vt:lpstr>СВОД!ZAP29PE3E5</vt:lpstr>
      <vt:lpstr>СВОД!ZAP29RS3GJ</vt:lpstr>
      <vt:lpstr>СВОД!ZAP29TA3EP</vt:lpstr>
      <vt:lpstr>СВОД!ZAP2A723HC</vt:lpstr>
      <vt:lpstr>СВОД!ZAP2A9A3FH</vt:lpstr>
      <vt:lpstr>СВОД!ZAP2ADC3GP</vt:lpstr>
      <vt:lpstr>СВОД!ZAP2AFQ3G4</vt:lpstr>
      <vt:lpstr>СВОД!ZAP2AK03IM</vt:lpstr>
      <vt:lpstr>СВОД!ZAP2AL83GP</vt:lpstr>
      <vt:lpstr>СВОД!ZAP2AN63HJ</vt:lpstr>
      <vt:lpstr>СВОД!ZAP2AUM3K4</vt:lpstr>
      <vt:lpstr>СВОД!ZAP2AUO3L4</vt:lpstr>
      <vt:lpstr>СВОД!ZAP2B2A3L5</vt:lpstr>
      <vt:lpstr>СВОД!ZAP2BDG3HM</vt:lpstr>
      <vt:lpstr>СВОД!ZAP2BEM3F2</vt:lpstr>
      <vt:lpstr>СВОД!ZAP2BR43JI</vt:lpstr>
      <vt:lpstr>СВОД!ZAP2BVM3F4</vt:lpstr>
      <vt:lpstr>СВОД!ZAP2C3O3MO</vt:lpstr>
      <vt:lpstr>СВОД!ZAP2CC43GS</vt:lpstr>
      <vt:lpstr>СВОД!ZAP2CCM3FE</vt:lpstr>
      <vt:lpstr>СВОД!ZAP2CG83FF</vt:lpstr>
      <vt:lpstr>СВОД!ZAP2CLE3EN</vt:lpstr>
      <vt:lpstr>СВОД!ZAP2CU83DI</vt:lpstr>
      <vt:lpstr>СВОД!ZAP2CUA3DJ</vt:lpstr>
      <vt:lpstr>СВОД!ZAP2CUC3DK</vt:lpstr>
      <vt:lpstr>СВОД!ZAP2CUE3DL</vt:lpstr>
      <vt:lpstr>СВОД!ZAP2CV83DK</vt:lpstr>
      <vt:lpstr>СВОД!ZAP2D0O3DN</vt:lpstr>
      <vt:lpstr>СВОД!ZAP2D0Q3DO</vt:lpstr>
      <vt:lpstr>СВОД!ZAP2D0S3DP</vt:lpstr>
      <vt:lpstr>СВОД!ZAP2D0U3DQ</vt:lpstr>
      <vt:lpstr>СВОД!ZAP2D103DR</vt:lpstr>
      <vt:lpstr>СВОД!ZAP2D123DS</vt:lpstr>
      <vt:lpstr>СВОД!ZAP2D143DT</vt:lpstr>
      <vt:lpstr>СВОД!ZAP2D163DU</vt:lpstr>
      <vt:lpstr>СВОД!ZAP2D403HS</vt:lpstr>
      <vt:lpstr>СВОД!ZAP2D4Q3ET</vt:lpstr>
      <vt:lpstr>СВОД!ZAP2DBU3EV</vt:lpstr>
      <vt:lpstr>СВОД!ZAP2DEK3KO</vt:lpstr>
      <vt:lpstr>СВОД!ZAP2DJ23F1</vt:lpstr>
      <vt:lpstr>СВОД!ZAP2DKM3IR</vt:lpstr>
      <vt:lpstr>СВОД!ZAP2DQ63F3</vt:lpstr>
      <vt:lpstr>СВОД!ZAP2EDI3J0</vt:lpstr>
      <vt:lpstr>СВОД!ZAP2EJ23NA</vt:lpstr>
      <vt:lpstr>СВОД!ZAP2EQM3I5</vt:lpstr>
      <vt:lpstr>СВОД!ZAP2FDI3L1</vt:lpstr>
      <vt:lpstr>СВОД!ZAP2FIK3KK</vt:lpstr>
      <vt:lpstr>СВОД!ZAP2FRU3IA</vt:lpstr>
      <vt:lpstr>СВОД!ZAP2GCG3IJ</vt:lpstr>
      <vt:lpstr>СВОД!ZAP2GMS3IR</vt:lpstr>
      <vt:lpstr>СВОД!ZAP2GOC3M9</vt:lpstr>
      <vt:lpstr>СВОД!ZAP2H243IR</vt:lpstr>
      <vt:lpstr>СВОД!ZAP2HBE3J3</vt:lpstr>
      <vt:lpstr>СВОД!ZAP2IA23K6</vt:lpstr>
      <vt:lpstr>СВОД!ZAP2IK83JV</vt:lpstr>
      <vt:lpstr>СВОД!ZAP2INI3JK</vt:lpstr>
      <vt:lpstr>СВОД!ZAP2JFK3JJ</vt:lpstr>
      <vt:lpstr>СВОД!ZAP2JS43M2</vt:lpstr>
      <vt:lpstr>СВОД!ZAP2K0Q3K4</vt:lpstr>
      <vt:lpstr>СВОД!ZAP2KII3LB</vt:lpstr>
      <vt:lpstr>СВОД!ZAP2LQM3L4</vt:lpstr>
      <vt:lpstr>СВОД!ZAP2MO23KC</vt:lpstr>
      <vt:lpstr>СВОД!ZAP2NM63NR</vt:lpstr>
      <vt:lpstr>СВОД!ZAP2S6K3LT</vt:lpstr>
      <vt:lpstr>СВОД!ZAP2SA63LU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пользователь</cp:lastModifiedBy>
  <cp:lastPrinted>2017-01-19T09:07:19Z</cp:lastPrinted>
  <dcterms:created xsi:type="dcterms:W3CDTF">2016-10-24T05:01:24Z</dcterms:created>
  <dcterms:modified xsi:type="dcterms:W3CDTF">2017-01-24T11:42:43Z</dcterms:modified>
</cp:coreProperties>
</file>